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User\Desktop\03 Апрель внесение изменений\"/>
    </mc:Choice>
  </mc:AlternateContent>
  <xr:revisionPtr revIDLastSave="0" documentId="13_ncr:1_{D4191B49-9E71-49B5-8149-FCD0F850879C}" xr6:coauthVersionLast="47" xr6:coauthVersionMax="47" xr10:uidLastSave="{00000000-0000-0000-0000-000000000000}"/>
  <bookViews>
    <workbookView xWindow="-120" yWindow="-120" windowWidth="29040" windowHeight="15840" xr2:uid="{00000000-000D-0000-FFFF-FFFF00000000}"/>
  </bookViews>
  <sheets>
    <sheet name="2025 (2)" sheetId="5" r:id="rId1"/>
    <sheet name="2025" sheetId="4" r:id="rId2"/>
    <sheet name="Лист3" sheetId="3" r:id="rId3"/>
  </sheets>
  <calcPr calcId="191029"/>
</workbook>
</file>

<file path=xl/calcChain.xml><?xml version="1.0" encoding="utf-8"?>
<calcChain xmlns="http://schemas.openxmlformats.org/spreadsheetml/2006/main">
  <c r="D241" i="5" l="1"/>
  <c r="D242" i="5"/>
  <c r="N330" i="5" l="1"/>
  <c r="D107" i="5" l="1"/>
  <c r="N332" i="5" l="1"/>
  <c r="D324" i="5"/>
  <c r="D323" i="5"/>
  <c r="D301" i="5"/>
  <c r="D281" i="5"/>
  <c r="D287" i="5"/>
  <c r="D147" i="5"/>
  <c r="D237" i="5"/>
  <c r="D234" i="5"/>
  <c r="D233" i="5"/>
  <c r="D230" i="5"/>
  <c r="D227" i="5"/>
  <c r="D167" i="5"/>
  <c r="D165" i="5"/>
  <c r="D97" i="5"/>
  <c r="D91" i="5"/>
  <c r="D94" i="5"/>
  <c r="D74" i="5"/>
  <c r="D58" i="5"/>
  <c r="D46" i="5"/>
  <c r="D35" i="5"/>
  <c r="D31" i="5"/>
  <c r="D291" i="5" l="1"/>
  <c r="D79" i="5"/>
  <c r="D59" i="5"/>
  <c r="D176" i="5"/>
  <c r="D177" i="5"/>
  <c r="D171" i="5"/>
  <c r="D170" i="5" s="1"/>
  <c r="D157" i="5"/>
  <c r="D158" i="5"/>
  <c r="D144" i="5"/>
  <c r="D143" i="5" s="1"/>
  <c r="D142" i="5" s="1"/>
  <c r="D280" i="5"/>
  <c r="D277" i="5" l="1"/>
  <c r="D186" i="5" l="1"/>
  <c r="D190" i="5"/>
  <c r="D184" i="5"/>
  <c r="D188" i="5"/>
  <c r="D163" i="5" l="1"/>
  <c r="D179" i="5"/>
  <c r="D178" i="5" s="1"/>
  <c r="D172" i="5"/>
  <c r="D173" i="5"/>
  <c r="D325" i="5"/>
  <c r="D275" i="5"/>
  <c r="D317" i="5"/>
  <c r="D316" i="5" s="1"/>
  <c r="D315" i="5" s="1"/>
  <c r="D318" i="5"/>
  <c r="D319" i="5"/>
  <c r="D322" i="5" l="1"/>
  <c r="D285" i="5" l="1"/>
  <c r="D223" i="5" l="1"/>
  <c r="D217" i="5" l="1"/>
  <c r="D207" i="5"/>
  <c r="D28" i="5" l="1"/>
  <c r="D314" i="5"/>
  <c r="D313" i="5" s="1"/>
  <c r="D312" i="5" s="1"/>
  <c r="D311" i="5" s="1"/>
  <c r="D269" i="5"/>
  <c r="D264" i="5"/>
  <c r="D265" i="5"/>
  <c r="D266" i="5"/>
  <c r="D261" i="5"/>
  <c r="D260" i="5"/>
  <c r="D258" i="5"/>
  <c r="D257" i="5" s="1"/>
  <c r="D252" i="5"/>
  <c r="D251" i="5"/>
  <c r="D211" i="5"/>
  <c r="D213" i="5"/>
  <c r="D205" i="5"/>
  <c r="D162" i="5"/>
  <c r="D159" i="5"/>
  <c r="D118" i="5"/>
  <c r="D117" i="5" s="1"/>
  <c r="D83" i="5"/>
  <c r="D69" i="5"/>
  <c r="D26" i="5"/>
  <c r="D21" i="5"/>
  <c r="D24" i="5"/>
  <c r="D27" i="5" l="1"/>
  <c r="D25" i="5"/>
  <c r="F326" i="5"/>
  <c r="F324" i="5"/>
  <c r="F309" i="5"/>
  <c r="F307" i="5"/>
  <c r="F305" i="5"/>
  <c r="F303" i="5"/>
  <c r="F300" i="5"/>
  <c r="F298" i="5"/>
  <c r="F296" i="5"/>
  <c r="F294" i="5"/>
  <c r="F289" i="5" s="1"/>
  <c r="F292" i="5"/>
  <c r="F290" i="5"/>
  <c r="F286" i="5"/>
  <c r="F284" i="5"/>
  <c r="F282" i="5"/>
  <c r="F278" i="5"/>
  <c r="F276" i="5"/>
  <c r="F274" i="5"/>
  <c r="F271" i="5"/>
  <c r="F268" i="5"/>
  <c r="F262" i="5"/>
  <c r="F259" i="5"/>
  <c r="F255" i="5"/>
  <c r="F253" i="5"/>
  <c r="F250" i="5"/>
  <c r="F248" i="5"/>
  <c r="F245" i="5"/>
  <c r="F243" i="5"/>
  <c r="F240" i="5"/>
  <c r="F238" i="5"/>
  <c r="F236" i="5"/>
  <c r="F232" i="5"/>
  <c r="F229" i="5"/>
  <c r="F226" i="5"/>
  <c r="F222" i="5"/>
  <c r="F220" i="5"/>
  <c r="F218" i="5"/>
  <c r="F216" i="5"/>
  <c r="F212" i="5"/>
  <c r="F210" i="5"/>
  <c r="F208" i="5"/>
  <c r="F206" i="5"/>
  <c r="F204" i="5"/>
  <c r="F201" i="5"/>
  <c r="F199" i="5"/>
  <c r="F197" i="5"/>
  <c r="F195" i="5"/>
  <c r="F193" i="5"/>
  <c r="F191" i="5"/>
  <c r="F189" i="5"/>
  <c r="F187" i="5"/>
  <c r="F185" i="5"/>
  <c r="F183" i="5"/>
  <c r="F181" i="5"/>
  <c r="F174" i="5"/>
  <c r="F168" i="5"/>
  <c r="F166" i="5"/>
  <c r="F164" i="5"/>
  <c r="F159" i="5"/>
  <c r="F153" i="5"/>
  <c r="F151" i="5"/>
  <c r="F149" i="5"/>
  <c r="F146" i="5"/>
  <c r="F145" i="5" s="1"/>
  <c r="F140" i="5"/>
  <c r="F138" i="5"/>
  <c r="F136" i="5"/>
  <c r="F134" i="5"/>
  <c r="F131" i="5"/>
  <c r="F130" i="5" s="1"/>
  <c r="F127" i="5"/>
  <c r="F124" i="5"/>
  <c r="F121" i="5"/>
  <c r="F114" i="5"/>
  <c r="F112" i="5"/>
  <c r="F108" i="5"/>
  <c r="F106" i="5"/>
  <c r="F103" i="5"/>
  <c r="F101" i="5"/>
  <c r="F98" i="5"/>
  <c r="F96" i="5"/>
  <c r="F93" i="5"/>
  <c r="F92" i="5" s="1"/>
  <c r="F90" i="5"/>
  <c r="F89" i="5" s="1"/>
  <c r="F86" i="5"/>
  <c r="F82" i="5"/>
  <c r="F78" i="5"/>
  <c r="F75" i="5"/>
  <c r="F73" i="5"/>
  <c r="F72" i="5" s="1"/>
  <c r="F70" i="5"/>
  <c r="F68" i="5"/>
  <c r="F66" i="5"/>
  <c r="F64" i="5"/>
  <c r="F62" i="5"/>
  <c r="F60" i="5"/>
  <c r="F57" i="5"/>
  <c r="F55" i="5"/>
  <c r="F53" i="5"/>
  <c r="F51" i="5"/>
  <c r="F49" i="5"/>
  <c r="F47" i="5"/>
  <c r="F45" i="5"/>
  <c r="F42" i="5"/>
  <c r="F40" i="5"/>
  <c r="F38" i="5"/>
  <c r="F36" i="5"/>
  <c r="F34" i="5"/>
  <c r="F32" i="5"/>
  <c r="F30" i="5"/>
  <c r="F23" i="5"/>
  <c r="F22" i="5" s="1"/>
  <c r="F20" i="5"/>
  <c r="F19" i="5" s="1"/>
  <c r="D326" i="5"/>
  <c r="D321" i="5"/>
  <c r="D309" i="5"/>
  <c r="D307" i="5"/>
  <c r="D305" i="5"/>
  <c r="D303" i="5"/>
  <c r="D300" i="5"/>
  <c r="D298" i="5"/>
  <c r="D296" i="5"/>
  <c r="D294" i="5"/>
  <c r="D292" i="5"/>
  <c r="D290" i="5"/>
  <c r="D286" i="5"/>
  <c r="D284" i="5"/>
  <c r="D282" i="5"/>
  <c r="D278" i="5"/>
  <c r="D276" i="5"/>
  <c r="D274" i="5"/>
  <c r="D273" i="5" s="1"/>
  <c r="D271" i="5"/>
  <c r="D268" i="5"/>
  <c r="D262" i="5"/>
  <c r="D259" i="5"/>
  <c r="D255" i="5"/>
  <c r="D253" i="5"/>
  <c r="D250" i="5"/>
  <c r="D248" i="5"/>
  <c r="D245" i="5"/>
  <c r="D243" i="5"/>
  <c r="D240" i="5"/>
  <c r="D238" i="5"/>
  <c r="D236" i="5"/>
  <c r="D232" i="5"/>
  <c r="D229" i="5"/>
  <c r="D226" i="5"/>
  <c r="D222" i="5"/>
  <c r="D220" i="5"/>
  <c r="D218" i="5"/>
  <c r="D216" i="5"/>
  <c r="D215" i="5" s="1"/>
  <c r="D212" i="5"/>
  <c r="D210" i="5"/>
  <c r="D208" i="5"/>
  <c r="D206" i="5"/>
  <c r="D204" i="5"/>
  <c r="D201" i="5"/>
  <c r="D199" i="5"/>
  <c r="D197" i="5"/>
  <c r="D195" i="5"/>
  <c r="D193" i="5"/>
  <c r="D191" i="5"/>
  <c r="D189" i="5"/>
  <c r="D187" i="5"/>
  <c r="D185" i="5"/>
  <c r="D183" i="5"/>
  <c r="D181" i="5"/>
  <c r="D174" i="5"/>
  <c r="D168" i="5"/>
  <c r="D166" i="5"/>
  <c r="D164" i="5"/>
  <c r="D156" i="5" s="1"/>
  <c r="D153" i="5"/>
  <c r="D151" i="5"/>
  <c r="D149" i="5"/>
  <c r="D146" i="5"/>
  <c r="D145" i="5" s="1"/>
  <c r="D140" i="5"/>
  <c r="D138" i="5"/>
  <c r="D136" i="5"/>
  <c r="D134" i="5"/>
  <c r="D131" i="5"/>
  <c r="D130" i="5"/>
  <c r="D127" i="5"/>
  <c r="D124" i="5"/>
  <c r="D121" i="5"/>
  <c r="D114" i="5"/>
  <c r="D112" i="5"/>
  <c r="D111" i="5" s="1"/>
  <c r="D108" i="5"/>
  <c r="D106" i="5"/>
  <c r="D103" i="5"/>
  <c r="D101" i="5"/>
  <c r="D98" i="5"/>
  <c r="D96" i="5"/>
  <c r="D93" i="5"/>
  <c r="D92" i="5" s="1"/>
  <c r="D90" i="5"/>
  <c r="D89" i="5" s="1"/>
  <c r="D86" i="5"/>
  <c r="D82" i="5"/>
  <c r="D78" i="5"/>
  <c r="D75" i="5"/>
  <c r="D73" i="5"/>
  <c r="D70" i="5"/>
  <c r="D68" i="5"/>
  <c r="D66" i="5"/>
  <c r="D64" i="5"/>
  <c r="D62" i="5"/>
  <c r="D60" i="5"/>
  <c r="D57" i="5"/>
  <c r="D55" i="5"/>
  <c r="D53" i="5"/>
  <c r="D51" i="5"/>
  <c r="D49" i="5"/>
  <c r="D47" i="5"/>
  <c r="D45" i="5"/>
  <c r="D42" i="5"/>
  <c r="D40" i="5"/>
  <c r="D38" i="5"/>
  <c r="D36" i="5"/>
  <c r="D34" i="5"/>
  <c r="D32" i="5"/>
  <c r="D30" i="5"/>
  <c r="D23" i="5"/>
  <c r="D20" i="5"/>
  <c r="D19" i="5" s="1"/>
  <c r="D231" i="5" l="1"/>
  <c r="D44" i="5"/>
  <c r="F95" i="5"/>
  <c r="D120" i="5"/>
  <c r="D119" i="5" s="1"/>
  <c r="D180" i="5"/>
  <c r="D155" i="5" s="1"/>
  <c r="F231" i="5"/>
  <c r="F148" i="5"/>
  <c r="F100" i="5"/>
  <c r="F225" i="5"/>
  <c r="D148" i="5"/>
  <c r="D105" i="5"/>
  <c r="D302" i="5"/>
  <c r="D29" i="5"/>
  <c r="F273" i="5"/>
  <c r="D100" i="5"/>
  <c r="D110" i="5"/>
  <c r="D203" i="5"/>
  <c r="D267" i="5"/>
  <c r="F77" i="5"/>
  <c r="D22" i="5"/>
  <c r="D72" i="5"/>
  <c r="D77" i="5"/>
  <c r="D95" i="5"/>
  <c r="D214" i="5"/>
  <c r="D289" i="5"/>
  <c r="D288" i="5" s="1"/>
  <c r="F105" i="5"/>
  <c r="F88" i="5" s="1"/>
  <c r="F120" i="5"/>
  <c r="F133" i="5"/>
  <c r="D133" i="5"/>
  <c r="D225" i="5"/>
  <c r="F44" i="5"/>
  <c r="F156" i="5"/>
  <c r="F203" i="5"/>
  <c r="D320" i="5"/>
  <c r="F29" i="5"/>
  <c r="F111" i="5"/>
  <c r="F110" i="5" s="1"/>
  <c r="F180" i="5"/>
  <c r="F215" i="5"/>
  <c r="F214" i="5" s="1"/>
  <c r="F267" i="5"/>
  <c r="F302" i="5"/>
  <c r="F288" i="5" s="1"/>
  <c r="F321" i="5"/>
  <c r="F320" i="5" s="1"/>
  <c r="D232" i="4"/>
  <c r="F224" i="5" l="1"/>
  <c r="D224" i="5"/>
  <c r="F155" i="5"/>
  <c r="D18" i="5"/>
  <c r="F119" i="5"/>
  <c r="D88" i="5"/>
  <c r="F18" i="5"/>
  <c r="F328" i="5" s="1"/>
  <c r="D220" i="4"/>
  <c r="D328" i="5" l="1"/>
  <c r="D331" i="5" s="1"/>
  <c r="D107" i="4"/>
  <c r="D105" i="4"/>
  <c r="D127" i="4" l="1"/>
  <c r="D125" i="4"/>
  <c r="D118" i="4"/>
  <c r="D115" i="4"/>
  <c r="D112" i="4"/>
  <c r="D273" i="4"/>
  <c r="D111" i="4" l="1"/>
  <c r="D248" i="4"/>
  <c r="D206" i="4"/>
  <c r="D195" i="4" l="1"/>
  <c r="D181" i="4"/>
  <c r="D191" i="4" l="1"/>
  <c r="D185" i="4" l="1"/>
  <c r="D75" i="4" l="1"/>
  <c r="D71" i="4"/>
  <c r="D53" i="4"/>
  <c r="D240" i="4"/>
  <c r="D225" i="4"/>
  <c r="D222" i="4"/>
  <c r="D217" i="4"/>
  <c r="D209" i="4"/>
  <c r="D203" i="4"/>
  <c r="D202" i="4" s="1"/>
  <c r="D234" i="4" l="1"/>
  <c r="D237" i="4" l="1"/>
  <c r="D104" i="4"/>
  <c r="D18" i="4" l="1"/>
  <c r="D17" i="4" s="1"/>
  <c r="D15" i="4" l="1"/>
  <c r="D14" i="4" s="1"/>
  <c r="D285" i="4" l="1"/>
  <c r="D254" i="4" l="1"/>
  <c r="D213" i="4" l="1"/>
  <c r="D215" i="4" l="1"/>
  <c r="D172" i="4" l="1"/>
  <c r="D164" i="4"/>
  <c r="D162" i="4"/>
  <c r="D160" i="4"/>
  <c r="D158" i="4"/>
  <c r="D156" i="4"/>
  <c r="D166" i="4"/>
  <c r="D145" i="4"/>
  <c r="D134" i="4" l="1"/>
  <c r="D133" i="4" s="1"/>
  <c r="D131" i="4"/>
  <c r="D129" i="4"/>
  <c r="D122" i="4"/>
  <c r="D121" i="4" s="1"/>
  <c r="D124" i="4" l="1"/>
  <c r="D89" i="4"/>
  <c r="D86" i="4"/>
  <c r="D85" i="4" s="1"/>
  <c r="D83" i="4"/>
  <c r="D82" i="4" s="1"/>
  <c r="D283" i="4"/>
  <c r="D282" i="4" s="1"/>
  <c r="D279" i="4"/>
  <c r="D277" i="4"/>
  <c r="D275" i="4"/>
  <c r="D270" i="4"/>
  <c r="D268" i="4"/>
  <c r="D266" i="4"/>
  <c r="D264" i="4"/>
  <c r="D262" i="4"/>
  <c r="D260" i="4"/>
  <c r="D256" i="4"/>
  <c r="D252" i="4"/>
  <c r="D250" i="4"/>
  <c r="D246" i="4"/>
  <c r="D243" i="4"/>
  <c r="D239" i="4" s="1"/>
  <c r="D230" i="4"/>
  <c r="D199" i="4"/>
  <c r="D197" i="4"/>
  <c r="D193" i="4"/>
  <c r="D187" i="4"/>
  <c r="D183" i="4"/>
  <c r="D179" i="4"/>
  <c r="D176" i="4"/>
  <c r="D174" i="4"/>
  <c r="D153" i="4"/>
  <c r="D170" i="4"/>
  <c r="D168" i="4"/>
  <c r="D151" i="4"/>
  <c r="D149" i="4"/>
  <c r="D147" i="4"/>
  <c r="D141" i="4"/>
  <c r="D139" i="4"/>
  <c r="D137" i="4"/>
  <c r="D103" i="4"/>
  <c r="D101" i="4"/>
  <c r="D99" i="4"/>
  <c r="D96" i="4"/>
  <c r="D94" i="4"/>
  <c r="D91" i="4"/>
  <c r="D79" i="4"/>
  <c r="D70" i="4" s="1"/>
  <c r="D68" i="4"/>
  <c r="D66" i="4"/>
  <c r="D63" i="4"/>
  <c r="D61" i="4"/>
  <c r="D59" i="4"/>
  <c r="D57" i="4"/>
  <c r="D55" i="4"/>
  <c r="D51" i="4"/>
  <c r="D48" i="4"/>
  <c r="D46" i="4"/>
  <c r="D44" i="4"/>
  <c r="D42" i="4"/>
  <c r="D40" i="4"/>
  <c r="D38" i="4"/>
  <c r="D36" i="4"/>
  <c r="D33" i="4"/>
  <c r="D31" i="4"/>
  <c r="D29" i="4"/>
  <c r="D27" i="4"/>
  <c r="D25" i="4"/>
  <c r="D23" i="4"/>
  <c r="D21" i="4"/>
  <c r="D245" i="4" l="1"/>
  <c r="D155" i="4"/>
  <c r="D65" i="4"/>
  <c r="D144" i="4"/>
  <c r="D88" i="4"/>
  <c r="D272" i="4"/>
  <c r="D178" i="4"/>
  <c r="D136" i="4"/>
  <c r="D110" i="4" s="1"/>
  <c r="D20" i="4"/>
  <c r="D98" i="4"/>
  <c r="D35" i="4"/>
  <c r="D13" i="4" s="1"/>
  <c r="D259" i="4"/>
  <c r="D190" i="4"/>
  <c r="D189" i="4" s="1"/>
  <c r="D93" i="4"/>
  <c r="D227" i="4"/>
  <c r="D281" i="4"/>
  <c r="D81" i="4" l="1"/>
  <c r="D208" i="4"/>
  <c r="D201" i="4" s="1"/>
  <c r="D143" i="4"/>
  <c r="D258" i="4"/>
  <c r="D287" i="4" l="1"/>
</calcChain>
</file>

<file path=xl/sharedStrings.xml><?xml version="1.0" encoding="utf-8"?>
<sst xmlns="http://schemas.openxmlformats.org/spreadsheetml/2006/main" count="1240" uniqueCount="357">
  <si>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</si>
  <si>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</si>
  <si>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</si>
  <si>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</si>
  <si>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</si>
  <si>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</si>
  <si>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</si>
  <si>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</si>
  <si>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</si>
  <si>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</si>
  <si>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</si>
  <si>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</si>
  <si>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</si>
  <si>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</si>
  <si>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</si>
  <si>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</si>
  <si>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</si>
  <si>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</si>
  <si>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</si>
  <si>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</si>
  <si>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</si>
  <si>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</si>
  <si>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</si>
  <si>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</si>
  <si>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</si>
  <si>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</si>
  <si>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</si>
  <si>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</si>
  <si>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</si>
  <si>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</si>
  <si>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</si>
  <si>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</si>
  <si>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</si>
  <si>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</si>
  <si>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</si>
  <si>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</si>
  <si>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</si>
  <si>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</si>
  <si>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</si>
  <si>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</si>
  <si>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</si>
  <si>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</si>
  <si>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</si>
  <si>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</si>
  <si>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</si>
  <si>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</si>
  <si>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</si>
  <si>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</si>
  <si>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</si>
  <si>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</si>
  <si>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</si>
  <si>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</si>
  <si>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</si>
  <si>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</si>
  <si>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</si>
  <si>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</si>
  <si>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</si>
  <si>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</si>
  <si>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</si>
  <si>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</si>
  <si>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</si>
  <si>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Приложение 8</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</si>
  <si>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</si>
  <si>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</si>
  <si>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</si>
  <si>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</si>
  <si>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</si>
  <si>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</si>
  <si>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</si>
  <si>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</si>
  <si>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</si>
  <si>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</si>
  <si>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</si>
  <si>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</si>
  <si>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</si>
  <si>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</si>
  <si>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</si>
  <si>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</si>
  <si>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</si>
  <si>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</si>
  <si>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</si>
  <si>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</si>
  <si>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</si>
  <si>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</si>
  <si>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</si>
  <si>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</si>
  <si>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</si>
  <si>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</si>
  <si>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</si>
  <si>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</si>
  <si>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</si>
  <si>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</si>
  <si>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</si>
  <si>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</si>
  <si>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</si>
  <si>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</si>
  <si>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</si>
  <si>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</si>
  <si>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</si>
  <si>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</si>
  <si>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</si>
  <si>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</si>
  <si>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</si>
  <si>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</si>
  <si>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</si>
  <si>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</si>
  <si>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</si>
  <si>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</si>
  <si>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</si>
  <si>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</si>
  <si>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</si>
  <si>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</si>
  <si>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</si>
  <si>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</si>
  <si>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</si>
  <si>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</si>
  <si>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</si>
  <si>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</si>
  <si>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</si>
  <si>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</si>
  <si>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</si>
  <si>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</si>
  <si>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</si>
  <si>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</si>
  <si>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</si>
  <si>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</si>
  <si>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</si>
  <si>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</si>
  <si>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</si>
  <si>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</si>
  <si>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</si>
  <si>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</si>
  <si>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</si>
  <si>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</si>
  <si>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</si>
  <si>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</si>
  <si>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</si>
  <si>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</si>
  <si>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</si>
  <si>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</si>
  <si>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</si>
  <si>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</si>
  <si>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</si>
  <si>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</si>
  <si>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</si>
  <si>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</si>
  <si>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</si>
  <si>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</si>
  <si>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</si>
  <si>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</si>
  <si>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</si>
  <si>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</si>
  <si>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</si>
  <si>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</si>
  <si>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</si>
  <si>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</si>
  <si>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</si>
  <si>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</si>
  <si>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</si>
  <si>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</si>
  <si>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</si>
  <si>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</si>
  <si>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</si>
  <si>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</si>
  <si>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</si>
  <si>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</si>
  <si>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</si>
  <si>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</si>
  <si>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</si>
  <si>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</si>
  <si>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</si>
  <si>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</si>
  <si>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</si>
  <si>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</si>
  <si>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</si>
  <si>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</si>
  <si>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</si>
  <si>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</si>
  <si>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</si>
  <si>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</si>
  <si>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</si>
  <si>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</si>
  <si>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</si>
  <si>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</si>
  <si>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</si>
  <si>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</si>
  <si>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</si>
  <si>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</si>
  <si>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</si>
  <si>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</si>
  <si>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</si>
  <si>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</si>
  <si>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</si>
  <si>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</si>
  <si>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</si>
  <si>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</si>
  <si>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</si>
  <si>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</si>
  <si>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</si>
  <si>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</si>
  <si>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</si>
  <si>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</si>
  <si>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</si>
  <si>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</si>
  <si>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</si>
  <si>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</si>
  <si>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</si>
  <si>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</si>
  <si>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</si>
  <si>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</si>
  <si>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</si>
  <si>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</si>
  <si>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</si>
  <si>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</si>
  <si>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</si>
  <si>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</si>
  <si>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</si>
  <si>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</si>
  <si>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</si>
  <si>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</si>
  <si>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</si>
  <si>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</si>
  <si>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</si>
  <si>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</si>
  <si>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</si>
  <si>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</si>
  <si>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</si>
  <si>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</si>
  <si>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</si>
  <si>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</si>
  <si>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</si>
  <si>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</si>
  <si>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</si>
  <si>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</si>
  <si>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</si>
  <si>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</si>
  <si>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</si>
  <si>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</si>
  <si>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</si>
  <si>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</si>
  <si>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</si>
  <si>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</si>
  <si>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</si>
  <si>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</si>
  <si>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</si>
  <si>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</si>
  <si>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</si>
  <si>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</si>
  <si>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</si>
  <si>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</si>
  <si>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</si>
  <si>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</si>
  <si>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</si>
  <si>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</si>
  <si>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</si>
  <si>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</si>
  <si>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</si>
  <si>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</si>
  <si>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</si>
  <si>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</si>
  <si>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Разработка проектно-сметной документации и проведение государственных экспертиз на объекты коммунальной инфраструктуры</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</si>
  <si>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</si>
  <si>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</si>
  <si>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</si>
  <si>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</si>
  <si>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</si>
  <si>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</si>
  <si>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</si>
  <si>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</si>
  <si>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</si>
  <si>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</si>
  <si>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</si>
  <si>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</si>
  <si>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</si>
  <si>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</si>
  <si>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</si>
  <si>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</si>
  <si>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</si>
  <si>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</si>
  <si>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</si>
  <si>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</si>
  <si>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</si>
  <si>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</si>
  <si>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</si>
  <si>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</si>
  <si>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</si>
  <si>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</si>
  <si>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</si>
  <si>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</si>
  <si>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</si>
  <si>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</si>
  <si>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</si>
  <si>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</si>
  <si>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</si>
  <si>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</si>
  <si>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</si>
  <si>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</si>
  <si>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</si>
  <si>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</si>
  <si>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</si>
  <si>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 177</t>
  </si>
  <si>
    <t>Региональный проект «Все лучшее детям»</t>
  </si>
  <si>
    <t>01 2 Ю4 00000</t>
  </si>
  <si>
    <t xml:space="preserve">Реализация мероприятий по модернизации школьных систем образования </t>
  </si>
  <si>
    <t>01 2 Ю4 57500</t>
  </si>
  <si>
    <t>Региональный проект «Педагоги и наставники»</t>
  </si>
  <si>
    <t>01 2 Ю6 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</si>
  <si>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</si>
  <si>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01 2 Ю6 53030</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</si>
  <si>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 за счет средств областного бюджета</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</si>
  <si>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t>
  </si>
  <si>
    <t>07 4 02 42230</t>
  </si>
  <si>
    <t>07 4 02 59300</t>
  </si>
  <si>
    <t>Муниципальная программа «Формирование современной городской среды Невельского муниципального округа»</t>
  </si>
  <si>
    <t>Региональный проект «Формирование комфортной городской среды»</t>
  </si>
  <si>
    <t>Расходы на реализацию муниципальных программ формирования современной городской среды</t>
  </si>
  <si>
    <t>10 0 00 00000</t>
  </si>
  <si>
    <t>10 2 И4 00000</t>
  </si>
  <si>
    <t>10 2 И4 55550</t>
  </si>
  <si>
    <t>Расходы на подготовку проектов межевания земельных участков и на проведение кадастровых работ (за счет средств федерального и областного и местного бюджетов )</t>
  </si>
  <si>
    <t>03 4 02 L5990</t>
  </si>
  <si>
    <t>фот</t>
  </si>
  <si>
    <t>Расходы на строительство, реконструкцию, капитальный ремонт и техническое перевооружение объектов коммунальной инфраструктуры, включая расходы на разработку проектно-сметной документации</t>
  </si>
  <si>
    <t>400</t>
  </si>
  <si>
    <t>05 4 01 23210</t>
  </si>
  <si>
    <t>к решению Собрания депутатов</t>
  </si>
  <si>
    <t>от _____________ № ______</t>
  </si>
  <si>
    <t>Приложение 7</t>
  </si>
  <si>
    <t>Осуществление первичного воинского учета органами местного самоуправления поселений и муниципальных округов (за счёт средств федерального бюджета)</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</si>
  <si>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средств  федерального бюджета)</t>
  </si>
  <si>
    <t>90 9 00 20010</t>
  </si>
  <si>
    <t>Расходы на разработку проектов для участия во Всероссийском конкурсе лучших проектов создания комфортной городской среды</t>
  </si>
  <si>
    <t>Софинансирование расходов на разработку проектов для участия во Всероссийском конкурсе лучших проектов создания комфортной городской среды</t>
  </si>
  <si>
    <t>10 4 01 00000</t>
  </si>
  <si>
    <t>10 4 01 41990</t>
  </si>
  <si>
    <t>10 4 01 W1990</t>
  </si>
  <si>
    <t>Расходы на строительство, реконструкцию, капитальный ремонт и техническое перевооружение объектов коммунальной инфраструктуры (за счёт средств областного бюджета)</t>
  </si>
  <si>
    <t>05 4 01 45010</t>
  </si>
  <si>
    <t>Софинансирование расходов на строительство, реконструкцию, капитальный ремонт и техническое перевооружение объектов коммунальной инфраструктуры</t>
  </si>
  <si>
    <t>05 4 01 W5010</t>
  </si>
  <si>
    <t>Резервный фонд Правительства Псковской области</t>
  </si>
  <si>
    <t>апрель</t>
  </si>
  <si>
    <t>07 4 04 28400</t>
  </si>
  <si>
    <t>Выплата единовременного денежного вознаграждения гражданам, которым присвоено звание "Почетный гражданин Невельского муниципального округа"</t>
  </si>
  <si>
    <t>Комплекс процессных мероприятий «Организация защиты населения от  чрезвычайных ситуациях природного и техногенного характера  на территории Невельского муниципального округа»</t>
  </si>
  <si>
    <t>04 4 04 25410</t>
  </si>
  <si>
    <t>Обеспечение восполнения и освежения в целях ликвидации чрезвычайных ситуациях природного и техногенного характера на территории Невельского муниципального округа Псковской области резерва материальных ресурсов в соответствии с номенклатурой</t>
  </si>
  <si>
    <t>Расходы на реализацию инициативных проектов при участии партнеров (ремонт системы водоснабжения в д.Новохованск)</t>
  </si>
  <si>
    <t>05 4 01 21830</t>
  </si>
  <si>
    <t>Расходы на реализацию инициативных проектов (ремонт системы водоснабжения в д.Новохованск)</t>
  </si>
  <si>
    <t>05 4 01 41830</t>
  </si>
  <si>
    <t>Софинансирование расходов на реализацию инициативных проектов (ремонт системы водоснабжения в д.Новохованск)</t>
  </si>
  <si>
    <t>05 4 01 W1830</t>
  </si>
  <si>
    <t>надо</t>
  </si>
  <si>
    <t>Комплекс процессных мероприятий «Всероссийский конкурс лучших проектов создания комфортной городской среды»</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</si>
  <si>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являющимися членами семей граждан Российской Федерации, получающих меры поддержки на территории Псковской области в связи с проведением специальной военной операции</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</si>
  <si>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являющимися членами семей граждан Российской Федерации, получающих меры поддержки на территории Псковской области в связи с проведением специальной военной операции (за счет средств областного бюджета)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</si>
</sst>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21"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
      <b/>
      <sz val="11"/>
      <name val="Times New Roman"/>
      <family val="1"/>
      <charset val="204"/>
    </font>
    <font>
      <b/>
      <sz val="11"/>
      <color theme="0"/>
      <name val="Calibri"/>
      <family val="2"/>
      <charset val="204"/>
      <scheme val="minor"/>
    </font>
    <font>
      <sz val="11"/>
      <name val="Calibri"/>
      <family val="2"/>
      <charset val="204"/>
      <scheme val="minor"/>
    </font>
    <font>
      <b/>
      <u/>
      <sz val="11"/>
      <name val="Times New Roman"/>
      <family val="1"/>
      <charset val="204"/>
    </font>
    <font>
      <b/>
      <sz val="12"/>
      <name val="Times New Roman"/>
      <family val="1"/>
      <charset val="204"/>
    </font>
    <font>
      <sz val="11"/>
      <color theme="0"/>
      <name val="Calibri"/>
      <family val="2"/>
      <charset val="204"/>
      <scheme val="minor"/>
    </font>
    <font>
      <sz val="11"/>
      <color theme="0"/>
      <name val="Times New Roman"/>
      <family val="1"/>
      <charset val="204"/>
    </font>
    <font>
      <b/>
      <sz val="11"/>
      <color theme="0"/>
      <name val="Times New Roman"/>
      <family val="1"/>
      <charset val="204"/>
    </font>
    <font>
      <i/>
      <sz val="11"/>
      <color theme="0"/>
      <name val="Times New Roman"/>
      <family val="1"/>
      <charset val="204"/>
    </font>
    <font>
      <sz val="9"/>
      <color theme="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99">
    <xf numFmtId="0" fontId="0" fillId="0" borderId="0" xfId="0"/>
    <xf numFmtId="165" fontId="4" fillId="0" borderId="0" xfId="1" applyNumberFormat="1" applyFont="1" applyFill="1" applyAlignment="1">
      <alignment horizontal="right"/>
    </xf>
    <xf numFmtId="165" fontId="6" fillId="0" borderId="1" xfId="1" applyNumberFormat="1" applyFont="1" applyFill="1" applyBorder="1" applyAlignment="1">
      <alignment horizontal="center"/>
    </xf>
    <xf numFmtId="165" fontId="6" fillId="0" borderId="1" xfId="1" applyNumberFormat="1" applyFont="1" applyFill="1" applyBorder="1"/>
    <xf numFmtId="165" fontId="1" fillId="0" borderId="1" xfId="1" applyNumberFormat="1" applyFont="1" applyFill="1" applyBorder="1"/>
    <xf numFmtId="165" fontId="4" fillId="0" borderId="1" xfId="1" applyNumberFormat="1" applyFont="1" applyFill="1" applyBorder="1"/>
    <xf numFmtId="165" fontId="4" fillId="0" borderId="1" xfId="1" applyNumberFormat="1" applyFont="1" applyFill="1" applyBorder="1" applyAlignment="1">
      <alignment horizontal="center"/>
    </xf>
    <xf numFmtId="165" fontId="1" fillId="0" borderId="1" xfId="1" applyNumberFormat="1" applyFont="1" applyFill="1" applyBorder="1" applyAlignment="1">
      <alignment horizontal="center"/>
    </xf>
    <xf numFmtId="165" fontId="6" fillId="0" borderId="1" xfId="1" applyNumberFormat="1" applyFont="1" applyFill="1" applyBorder="1" applyAlignment="1">
      <alignment vertical="center"/>
    </xf>
    <xf numFmtId="165" fontId="4" fillId="0" borderId="1" xfId="1" applyNumberFormat="1" applyFont="1" applyFill="1" applyBorder="1" applyAlignment="1"/>
    <xf numFmtId="165" fontId="0" fillId="0" borderId="0" xfId="1" applyNumberFormat="1" applyFont="1" applyFill="1"/>
    <xf numFmtId="165" fontId="5" fillId="0" borderId="0" xfId="1" applyNumberFormat="1" applyFont="1" applyFill="1"/>
    <xf numFmtId="166" fontId="6" fillId="0" borderId="1" xfId="1" applyNumberFormat="1" applyFont="1" applyFill="1" applyBorder="1" applyAlignment="1">
      <alignment horizontal="center" vertical="center"/>
    </xf>
    <xf numFmtId="0" fontId="7" fillId="0" borderId="0" xfId="0" applyFont="1" applyAlignment="1">
      <alignment horizontal="right" vertical="center"/>
    </xf>
    <xf numFmtId="0" fontId="4" fillId="0" borderId="0" xfId="0" applyFont="1"/>
    <xf numFmtId="0" fontId="0" fillId="0" borderId="0" xfId="0" applyAlignment="1">
      <alignment horizontal="center"/>
    </xf>
    <xf numFmtId="0" fontId="6" fillId="0" borderId="1" xfId="0" applyFont="1" applyBorder="1" applyAlignment="1">
      <alignment horizontal="center"/>
    </xf>
    <xf numFmtId="0" fontId="6" fillId="0" borderId="1" xfId="0" applyFont="1" applyBorder="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horizontal="center"/>
    </xf>
    <xf numFmtId="0" fontId="4" fillId="0" borderId="1" xfId="0" applyFont="1" applyBorder="1" applyAlignment="1">
      <alignment horizontal="left" vertical="top" wrapText="1"/>
    </xf>
    <xf numFmtId="0" fontId="4" fillId="0" borderId="1" xfId="0" applyFont="1" applyBorder="1" applyAlignment="1">
      <alignment horizontal="center"/>
    </xf>
    <xf numFmtId="0" fontId="1" fillId="0" borderId="1" xfId="0" applyFont="1" applyBorder="1" applyAlignment="1">
      <alignment horizontal="justify" vertical="top" wrapText="1"/>
    </xf>
    <xf numFmtId="0" fontId="4" fillId="0" borderId="1" xfId="0" applyFont="1" applyBorder="1" applyAlignment="1">
      <alignment horizontal="justify" vertical="top" wrapText="1"/>
    </xf>
    <xf numFmtId="49" fontId="4" fillId="0" borderId="1" xfId="0" applyNumberFormat="1" applyFont="1" applyBorder="1" applyAlignment="1">
      <alignment horizontal="center"/>
    </xf>
    <xf numFmtId="0" fontId="6" fillId="0" borderId="1" xfId="0" applyFont="1" applyBorder="1" applyAlignment="1">
      <alignment horizontal="justify" vertical="top" wrapText="1"/>
    </xf>
    <xf numFmtId="49" fontId="1" fillId="0" borderId="1" xfId="0" applyNumberFormat="1" applyFont="1" applyBorder="1" applyAlignment="1">
      <alignment horizontal="center"/>
    </xf>
    <xf numFmtId="0" fontId="4" fillId="0" borderId="1" xfId="0" applyFont="1" applyBorder="1" applyAlignment="1">
      <alignment vertical="top" wrapText="1"/>
    </xf>
    <xf numFmtId="0" fontId="1" fillId="0" borderId="1" xfId="0" applyFont="1" applyBorder="1" applyAlignment="1">
      <alignment vertical="top" wrapText="1"/>
    </xf>
    <xf numFmtId="0" fontId="4" fillId="0" borderId="1" xfId="0" applyFont="1" applyBorder="1" applyAlignment="1">
      <alignment horizontal="left" wrapText="1"/>
    </xf>
    <xf numFmtId="0" fontId="6" fillId="0" borderId="1" xfId="0" applyFont="1" applyBorder="1" applyAlignment="1">
      <alignment horizontal="left" vertical="top" wrapText="1"/>
    </xf>
    <xf numFmtId="49" fontId="6" fillId="0" borderId="1" xfId="0" applyNumberFormat="1" applyFont="1" applyBorder="1" applyAlignment="1">
      <alignment horizontal="center"/>
    </xf>
    <xf numFmtId="0" fontId="6" fillId="0" borderId="1" xfId="0" applyFont="1" applyBorder="1"/>
    <xf numFmtId="0" fontId="6" fillId="0" borderId="0" xfId="0" applyFont="1"/>
    <xf numFmtId="168" fontId="0" fillId="0" borderId="0" xfId="0" applyNumberFormat="1"/>
    <xf numFmtId="165" fontId="0" fillId="0" borderId="0" xfId="0" applyNumberFormat="1"/>
    <xf numFmtId="167" fontId="0" fillId="0" borderId="0" xfId="0" applyNumberFormat="1"/>
    <xf numFmtId="0" fontId="10" fillId="0" borderId="1" xfId="0" applyFont="1" applyBorder="1" applyAlignment="1">
      <alignment horizontal="left" wrapText="1"/>
    </xf>
    <xf numFmtId="0" fontId="10" fillId="2" borderId="1" xfId="0" applyFont="1" applyFill="1" applyBorder="1" applyAlignment="1">
      <alignment horizontal="left" vertical="top" wrapText="1"/>
    </xf>
    <xf numFmtId="0" fontId="9" fillId="0" borderId="1" xfId="0" applyFont="1" applyBorder="1" applyAlignment="1">
      <alignment horizontal="center"/>
    </xf>
    <xf numFmtId="0" fontId="10" fillId="0" borderId="1" xfId="0" applyFont="1" applyBorder="1" applyAlignment="1">
      <alignment horizontal="center"/>
    </xf>
    <xf numFmtId="49" fontId="10" fillId="0" borderId="1" xfId="0" applyNumberFormat="1" applyFont="1" applyBorder="1" applyAlignment="1">
      <alignment horizontal="center"/>
    </xf>
    <xf numFmtId="0" fontId="11" fillId="0" borderId="0" xfId="0" applyFont="1" applyAlignment="1">
      <alignment horizontal="right" vertical="center" wrapText="1"/>
    </xf>
    <xf numFmtId="0" fontId="11" fillId="0" borderId="1" xfId="0" applyFont="1" applyBorder="1" applyAlignment="1">
      <alignment horizontal="left" wrapText="1"/>
    </xf>
    <xf numFmtId="0" fontId="11" fillId="0" borderId="1" xfId="0" applyFont="1" applyBorder="1" applyAlignment="1">
      <alignment horizontal="center"/>
    </xf>
    <xf numFmtId="0" fontId="10" fillId="0" borderId="1" xfId="0" applyFont="1" applyBorder="1" applyAlignment="1">
      <alignment horizontal="justify" vertical="center" wrapText="1"/>
    </xf>
    <xf numFmtId="165" fontId="12" fillId="0" borderId="0" xfId="1" applyNumberFormat="1" applyFont="1" applyFill="1"/>
    <xf numFmtId="0" fontId="10" fillId="0" borderId="0" xfId="0" applyFont="1"/>
    <xf numFmtId="0" fontId="13" fillId="0" borderId="0" xfId="0" applyFont="1" applyAlignment="1">
      <alignment horizontal="center"/>
    </xf>
    <xf numFmtId="165" fontId="13" fillId="0" borderId="0" xfId="1" applyNumberFormat="1" applyFont="1" applyFill="1"/>
    <xf numFmtId="0" fontId="14" fillId="0" borderId="0" xfId="0" applyFont="1" applyAlignment="1">
      <alignment horizontal="right" vertical="center"/>
    </xf>
    <xf numFmtId="165" fontId="10" fillId="0" borderId="0" xfId="1" applyNumberFormat="1" applyFont="1" applyFill="1" applyAlignment="1">
      <alignment horizontal="right"/>
    </xf>
    <xf numFmtId="165" fontId="11" fillId="0" borderId="1" xfId="1" applyNumberFormat="1" applyFont="1" applyFill="1" applyBorder="1" applyAlignment="1">
      <alignment horizontal="center"/>
    </xf>
    <xf numFmtId="166" fontId="11" fillId="0" borderId="1" xfId="1" applyNumberFormat="1" applyFont="1" applyFill="1" applyBorder="1" applyAlignment="1">
      <alignment horizontal="center" vertical="center"/>
    </xf>
    <xf numFmtId="0" fontId="11" fillId="0" borderId="1" xfId="0" applyFont="1" applyBorder="1" applyAlignment="1">
      <alignment vertical="top" wrapText="1"/>
    </xf>
    <xf numFmtId="165" fontId="11" fillId="0" borderId="1" xfId="1" applyNumberFormat="1" applyFont="1" applyFill="1" applyBorder="1"/>
    <xf numFmtId="0" fontId="9" fillId="0" borderId="1" xfId="0" applyFont="1" applyBorder="1" applyAlignment="1">
      <alignment horizontal="left" vertical="top" wrapText="1"/>
    </xf>
    <xf numFmtId="165" fontId="9" fillId="0" borderId="1" xfId="1" applyNumberFormat="1" applyFont="1" applyFill="1" applyBorder="1"/>
    <xf numFmtId="165" fontId="10" fillId="0" borderId="1" xfId="1" applyNumberFormat="1" applyFont="1" applyFill="1" applyBorder="1"/>
    <xf numFmtId="0" fontId="10" fillId="0" borderId="1" xfId="0" applyFont="1" applyBorder="1" applyAlignment="1">
      <alignment horizontal="left" vertical="top" wrapText="1"/>
    </xf>
    <xf numFmtId="0" fontId="9" fillId="0" borderId="1" xfId="0" applyFont="1" applyBorder="1" applyAlignment="1">
      <alignment horizontal="justify" vertical="top" wrapText="1"/>
    </xf>
    <xf numFmtId="0" fontId="10" fillId="0" borderId="1" xfId="0" applyFont="1" applyBorder="1" applyAlignment="1">
      <alignment horizontal="justify" vertical="top" wrapText="1"/>
    </xf>
    <xf numFmtId="0" fontId="11" fillId="0" borderId="1" xfId="0" applyFont="1" applyBorder="1" applyAlignment="1">
      <alignment horizontal="justify" vertical="top" wrapText="1"/>
    </xf>
    <xf numFmtId="49" fontId="9" fillId="0" borderId="1" xfId="0" applyNumberFormat="1" applyFont="1" applyBorder="1" applyAlignment="1">
      <alignment horizontal="center"/>
    </xf>
    <xf numFmtId="165" fontId="10" fillId="0" borderId="1" xfId="1" applyNumberFormat="1" applyFont="1" applyFill="1" applyBorder="1" applyAlignment="1">
      <alignment horizontal="center"/>
    </xf>
    <xf numFmtId="0" fontId="10" fillId="0" borderId="1" xfId="0" applyFont="1" applyBorder="1" applyAlignment="1">
      <alignment vertical="top" wrapText="1"/>
    </xf>
    <xf numFmtId="165" fontId="9" fillId="0" borderId="1" xfId="1" applyNumberFormat="1" applyFont="1" applyFill="1" applyBorder="1" applyAlignment="1">
      <alignment horizontal="center"/>
    </xf>
    <xf numFmtId="0" fontId="9" fillId="0" borderId="1" xfId="0" applyFont="1" applyBorder="1" applyAlignment="1">
      <alignment vertical="top" wrapText="1"/>
    </xf>
    <xf numFmtId="0" fontId="10" fillId="0" borderId="1" xfId="0" applyFont="1" applyBorder="1" applyAlignment="1">
      <alignment horizontal="center" wrapText="1"/>
    </xf>
    <xf numFmtId="0" fontId="11" fillId="0" borderId="1" xfId="0" applyFont="1" applyBorder="1" applyAlignment="1">
      <alignment horizontal="left" vertical="top" wrapText="1"/>
    </xf>
    <xf numFmtId="49" fontId="11" fillId="0" borderId="1" xfId="0" applyNumberFormat="1" applyFont="1" applyBorder="1" applyAlignment="1">
      <alignment horizontal="center"/>
    </xf>
    <xf numFmtId="165" fontId="11" fillId="0" borderId="1" xfId="1" applyNumberFormat="1" applyFont="1" applyFill="1" applyBorder="1" applyAlignment="1">
      <alignment vertical="center"/>
    </xf>
    <xf numFmtId="165" fontId="10" fillId="0" borderId="1" xfId="1" applyNumberFormat="1" applyFont="1" applyFill="1" applyBorder="1" applyAlignment="1"/>
    <xf numFmtId="0" fontId="11" fillId="0" borderId="1" xfId="0" applyFont="1" applyBorder="1"/>
    <xf numFmtId="0" fontId="1" fillId="0" borderId="0" xfId="0" applyFont="1" applyAlignment="1">
      <alignment wrapText="1"/>
    </xf>
    <xf numFmtId="0" fontId="16" fillId="0" borderId="0" xfId="0" applyFont="1"/>
    <xf numFmtId="165" fontId="17" fillId="0" borderId="0" xfId="1" applyNumberFormat="1" applyFont="1" applyFill="1" applyBorder="1" applyAlignment="1">
      <alignment horizontal="right"/>
    </xf>
    <xf numFmtId="165" fontId="18" fillId="0" borderId="0" xfId="1" applyNumberFormat="1" applyFont="1" applyFill="1" applyBorder="1" applyAlignment="1">
      <alignment horizontal="center"/>
    </xf>
    <xf numFmtId="166" fontId="18" fillId="0" borderId="0" xfId="1" applyNumberFormat="1" applyFont="1" applyFill="1" applyBorder="1" applyAlignment="1">
      <alignment horizontal="center" vertical="center"/>
    </xf>
    <xf numFmtId="165" fontId="18" fillId="0" borderId="0" xfId="1" applyNumberFormat="1" applyFont="1" applyFill="1" applyBorder="1"/>
    <xf numFmtId="165" fontId="19" fillId="0" borderId="0" xfId="1" applyNumberFormat="1" applyFont="1" applyFill="1" applyBorder="1"/>
    <xf numFmtId="165" fontId="17" fillId="0" borderId="0" xfId="1" applyNumberFormat="1" applyFont="1" applyFill="1" applyBorder="1"/>
    <xf numFmtId="0" fontId="16" fillId="0" borderId="0" xfId="0" applyFont="1" applyAlignment="1">
      <alignment wrapText="1"/>
    </xf>
    <xf numFmtId="0" fontId="20" fillId="0" borderId="0" xfId="0" applyFont="1"/>
    <xf numFmtId="165" fontId="17" fillId="0" borderId="0" xfId="1" applyNumberFormat="1" applyFont="1" applyFill="1" applyBorder="1" applyAlignment="1">
      <alignment horizontal="center"/>
    </xf>
    <xf numFmtId="165" fontId="19" fillId="0" borderId="0" xfId="1" applyNumberFormat="1" applyFont="1" applyFill="1" applyBorder="1" applyAlignment="1">
      <alignment horizontal="center"/>
    </xf>
    <xf numFmtId="165" fontId="18" fillId="0" borderId="0" xfId="1" applyNumberFormat="1" applyFont="1" applyFill="1" applyBorder="1" applyAlignment="1">
      <alignment vertical="center"/>
    </xf>
    <xf numFmtId="165" fontId="17" fillId="0" borderId="0" xfId="1" applyNumberFormat="1" applyFont="1" applyFill="1" applyBorder="1" applyAlignment="1"/>
    <xf numFmtId="165" fontId="16" fillId="0" borderId="0" xfId="1" applyNumberFormat="1" applyFont="1" applyFill="1" applyBorder="1"/>
    <xf numFmtId="165" fontId="12" fillId="0" borderId="0" xfId="1" applyNumberFormat="1" applyFont="1" applyFill="1" applyBorder="1"/>
    <xf numFmtId="168" fontId="16" fillId="0" borderId="0" xfId="0" applyNumberFormat="1" applyFont="1"/>
    <xf numFmtId="165" fontId="16" fillId="0" borderId="0" xfId="0" applyNumberFormat="1" applyFont="1"/>
    <xf numFmtId="0" fontId="11" fillId="0" borderId="0" xfId="0" applyFont="1" applyAlignment="1">
      <alignment horizontal="right" vertical="center" wrapText="1"/>
    </xf>
    <xf numFmtId="0" fontId="15" fillId="0" borderId="0" xfId="0" applyFont="1" applyAlignment="1">
      <alignment horizontal="center"/>
    </xf>
    <xf numFmtId="0" fontId="11" fillId="0" borderId="0" xfId="0" applyFont="1" applyAlignment="1">
      <alignment horizontal="right"/>
    </xf>
    <xf numFmtId="0" fontId="11" fillId="0" borderId="0" xfId="0" applyFont="1" applyAlignment="1">
      <alignment horizontal="right" wrapText="1"/>
    </xf>
    <xf numFmtId="0" fontId="8" fillId="0" borderId="0" xfId="0" applyFont="1" applyAlignment="1">
      <alignment horizontal="center"/>
    </xf>
    <xf numFmtId="0" fontId="6" fillId="0" borderId="0" xfId="0" applyFont="1" applyAlignment="1">
      <alignment horizontal="right"/>
    </xf>
    <xf numFmtId="0" fontId="6" fillId="0" borderId="0" xfId="0" applyFont="1" applyAlignment="1">
      <alignment horizontal="right" wrapText="1"/>
    </xf>
  </cellXfs>
  <cellStyles count="3">
    <cellStyle name="xl37" xfId="2" xr:uid="{00000000-0005-0000-0000-000000000000}"/>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58"/>
  <sheetViews>
    <sheetView tabSelected="1" topLeftCell="A31" zoomScaleNormal="100" workbookViewId="0">
      <selection activeCell="N32" sqref="N32"/>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 min="6" max="6" width="7.28515625" style="10" customWidth="1"/>
    <col min="7" max="7" width="6.7109375" customWidth="1"/>
    <col min="8" max="8" width="9.140625" hidden="1" customWidth="1"/>
    <col min="9" max="9" width="12" hidden="1" customWidth="1"/>
    <col min="10" max="12" width="9.140625" hidden="1" customWidth="1"/>
  </cols>
  <sheetData>
    <row r="1" spans="1:16" x14ac:dyDescent="0.25">
      <c r="A1" s="92" t="s">
        <v>327</v>
      </c>
      <c r="B1" s="92"/>
      <c r="C1" s="92"/>
      <c r="D1" s="92"/>
      <c r="E1" s="42"/>
      <c r="F1" s="42"/>
    </row>
    <row r="2" spans="1:16" x14ac:dyDescent="0.25">
      <c r="A2" s="92" t="s">
        <v>325</v>
      </c>
      <c r="B2" s="92"/>
      <c r="C2" s="92"/>
      <c r="D2" s="92"/>
      <c r="E2" s="42"/>
      <c r="F2" s="42"/>
    </row>
    <row r="3" spans="1:16" x14ac:dyDescent="0.25">
      <c r="A3" s="92" t="s">
        <v>62</v>
      </c>
      <c r="B3" s="92"/>
      <c r="C3" s="92"/>
      <c r="D3" s="92"/>
      <c r="E3" s="42"/>
      <c r="F3" s="42"/>
    </row>
    <row r="4" spans="1:16" x14ac:dyDescent="0.25">
      <c r="A4" s="92" t="s">
        <v>326</v>
      </c>
      <c r="B4" s="92"/>
      <c r="C4" s="92"/>
      <c r="D4" s="92"/>
      <c r="E4" s="42"/>
      <c r="F4" s="42"/>
    </row>
    <row r="5" spans="1:16" x14ac:dyDescent="0.25">
      <c r="A5" s="47"/>
      <c r="B5" s="48"/>
      <c r="C5" s="48"/>
      <c r="D5" s="49"/>
    </row>
    <row r="6" spans="1:16" x14ac:dyDescent="0.25">
      <c r="A6" s="94" t="s">
        <v>61</v>
      </c>
      <c r="B6" s="94"/>
      <c r="C6" s="94"/>
      <c r="D6" s="94"/>
      <c r="F6"/>
    </row>
    <row r="7" spans="1:16" x14ac:dyDescent="0.25">
      <c r="A7" s="94" t="s">
        <v>41</v>
      </c>
      <c r="B7" s="94"/>
      <c r="C7" s="94"/>
      <c r="D7" s="94"/>
      <c r="F7"/>
    </row>
    <row r="8" spans="1:16" ht="15" customHeight="1" x14ac:dyDescent="0.25">
      <c r="A8" s="95" t="s">
        <v>62</v>
      </c>
      <c r="B8" s="95"/>
      <c r="C8" s="95"/>
      <c r="D8" s="95"/>
      <c r="F8"/>
    </row>
    <row r="9" spans="1:16" ht="12.75" customHeight="1" x14ac:dyDescent="0.25">
      <c r="A9" s="94" t="s">
        <v>300</v>
      </c>
      <c r="B9" s="94"/>
      <c r="C9" s="94"/>
      <c r="D9" s="94"/>
      <c r="F9"/>
    </row>
    <row r="10" spans="1:16" x14ac:dyDescent="0.25">
      <c r="A10" s="50"/>
      <c r="B10" s="50"/>
      <c r="C10" s="50"/>
      <c r="D10" s="50"/>
      <c r="F10" s="13"/>
    </row>
    <row r="11" spans="1:16" ht="15.75" x14ac:dyDescent="0.25">
      <c r="A11" s="93" t="s">
        <v>19</v>
      </c>
      <c r="B11" s="93"/>
      <c r="C11" s="93"/>
      <c r="D11" s="93"/>
      <c r="F11"/>
    </row>
    <row r="12" spans="1:16" ht="15.75" x14ac:dyDescent="0.25">
      <c r="A12" s="93" t="s">
        <v>20</v>
      </c>
      <c r="B12" s="93"/>
      <c r="C12" s="93"/>
      <c r="D12" s="93"/>
      <c r="F12"/>
    </row>
    <row r="13" spans="1:16" ht="15.75" x14ac:dyDescent="0.25">
      <c r="A13" s="93" t="s">
        <v>34</v>
      </c>
      <c r="B13" s="93"/>
      <c r="C13" s="93"/>
      <c r="D13" s="93"/>
      <c r="F13"/>
    </row>
    <row r="14" spans="1:16" ht="15.75" x14ac:dyDescent="0.25">
      <c r="A14" s="93" t="s">
        <v>287</v>
      </c>
      <c r="B14" s="93"/>
      <c r="C14" s="93"/>
      <c r="D14" s="93"/>
      <c r="F14" s="75"/>
      <c r="G14" s="75"/>
      <c r="H14" s="75"/>
      <c r="I14" s="75"/>
      <c r="J14" s="75"/>
      <c r="K14" s="75"/>
      <c r="L14" s="75"/>
      <c r="M14" s="75"/>
      <c r="N14" s="75"/>
      <c r="O14" s="75"/>
      <c r="P14" s="75"/>
    </row>
    <row r="15" spans="1:16" ht="13.5" customHeight="1" x14ac:dyDescent="0.25">
      <c r="A15" s="47"/>
      <c r="B15" s="48"/>
      <c r="C15" s="48"/>
      <c r="D15" s="51" t="s">
        <v>35</v>
      </c>
      <c r="F15" s="76" t="s">
        <v>35</v>
      </c>
      <c r="G15" s="75"/>
      <c r="H15" s="75"/>
      <c r="I15" s="75"/>
      <c r="J15" s="75"/>
      <c r="K15" s="75"/>
      <c r="L15" s="75"/>
      <c r="M15" s="75"/>
      <c r="N15" s="75"/>
      <c r="O15" s="75"/>
      <c r="P15" s="75"/>
    </row>
    <row r="16" spans="1:16" x14ac:dyDescent="0.25">
      <c r="A16" s="44" t="s">
        <v>15</v>
      </c>
      <c r="B16" s="44" t="s">
        <v>16</v>
      </c>
      <c r="C16" s="44" t="s">
        <v>17</v>
      </c>
      <c r="D16" s="52" t="s">
        <v>18</v>
      </c>
      <c r="F16" s="77" t="s">
        <v>18</v>
      </c>
      <c r="G16" s="75"/>
      <c r="H16" s="75"/>
      <c r="I16" s="75"/>
      <c r="J16" s="75"/>
      <c r="K16" s="75"/>
      <c r="L16" s="75"/>
      <c r="M16" s="75"/>
      <c r="N16" s="75" t="s">
        <v>341</v>
      </c>
      <c r="O16" s="75"/>
      <c r="P16" s="75"/>
    </row>
    <row r="17" spans="1:16" x14ac:dyDescent="0.25">
      <c r="A17" s="44">
        <v>1</v>
      </c>
      <c r="B17" s="44">
        <v>2</v>
      </c>
      <c r="C17" s="44">
        <v>3</v>
      </c>
      <c r="D17" s="53">
        <v>4</v>
      </c>
      <c r="F17" s="78">
        <v>4</v>
      </c>
      <c r="G17" s="75"/>
      <c r="H17" s="75"/>
      <c r="I17" s="75"/>
      <c r="J17" s="75"/>
      <c r="K17" s="75"/>
      <c r="L17" s="75"/>
      <c r="M17" s="75"/>
      <c r="N17" s="75"/>
      <c r="O17" s="75"/>
      <c r="P17" s="75"/>
    </row>
    <row r="18" spans="1:16" ht="28.5" x14ac:dyDescent="0.25">
      <c r="A18" s="54" t="s">
        <v>250</v>
      </c>
      <c r="B18" s="44" t="s">
        <v>4</v>
      </c>
      <c r="C18" s="44"/>
      <c r="D18" s="55">
        <f>D19+D29+D44+D72+D77+D22</f>
        <v>404567.19999999995</v>
      </c>
      <c r="F18" s="79" t="e">
        <f>F19+F29+F44+F72+F77+F22</f>
        <v>#REF!</v>
      </c>
      <c r="G18" s="75"/>
      <c r="H18" s="75"/>
      <c r="I18" s="75"/>
      <c r="J18" s="75"/>
      <c r="K18" s="75"/>
      <c r="L18" s="75"/>
      <c r="M18" s="75"/>
      <c r="N18" s="75"/>
      <c r="O18" s="75"/>
      <c r="P18" s="75"/>
    </row>
    <row r="19" spans="1:16" x14ac:dyDescent="0.25">
      <c r="A19" s="56" t="s">
        <v>301</v>
      </c>
      <c r="B19" s="39" t="s">
        <v>302</v>
      </c>
      <c r="C19" s="39"/>
      <c r="D19" s="57">
        <f>D20</f>
        <v>108193.79999999999</v>
      </c>
      <c r="F19" s="80">
        <f>F20</f>
        <v>110424.4</v>
      </c>
      <c r="G19" s="75"/>
      <c r="H19" s="75"/>
      <c r="I19" s="75"/>
      <c r="J19" s="75"/>
      <c r="K19" s="75"/>
      <c r="L19" s="75"/>
      <c r="M19" s="75"/>
      <c r="N19" s="75"/>
      <c r="O19" s="75"/>
      <c r="P19" s="75"/>
    </row>
    <row r="20" spans="1:16" ht="30" x14ac:dyDescent="0.25">
      <c r="A20" s="37" t="s">
        <v>303</v>
      </c>
      <c r="B20" s="40" t="s">
        <v>304</v>
      </c>
      <c r="C20" s="40"/>
      <c r="D20" s="58">
        <f>D21</f>
        <v>108193.79999999999</v>
      </c>
      <c r="F20" s="81">
        <f>F21</f>
        <v>110424.4</v>
      </c>
      <c r="G20" s="75"/>
      <c r="H20" s="75"/>
      <c r="I20" s="75"/>
      <c r="J20" s="75"/>
      <c r="K20" s="75"/>
      <c r="L20" s="75"/>
      <c r="M20" s="75"/>
      <c r="N20" s="75"/>
      <c r="O20" s="75"/>
      <c r="P20" s="75"/>
    </row>
    <row r="21" spans="1:16" ht="30" x14ac:dyDescent="0.25">
      <c r="A21" s="59" t="s">
        <v>21</v>
      </c>
      <c r="B21" s="40" t="s">
        <v>304</v>
      </c>
      <c r="C21" s="40">
        <v>600</v>
      </c>
      <c r="D21" s="58">
        <f>F21+G21</f>
        <v>108193.79999999999</v>
      </c>
      <c r="F21" s="81">
        <v>110424.4</v>
      </c>
      <c r="G21" s="75">
        <v>-2230.6</v>
      </c>
      <c r="H21" s="75"/>
      <c r="I21" s="75"/>
      <c r="J21" s="75"/>
      <c r="K21" s="75"/>
      <c r="L21" s="75"/>
      <c r="M21" s="75"/>
      <c r="N21" s="75"/>
      <c r="O21" s="75"/>
      <c r="P21" s="75"/>
    </row>
    <row r="22" spans="1:16" ht="24" customHeight="1" x14ac:dyDescent="0.25">
      <c r="A22" s="56" t="s">
        <v>305</v>
      </c>
      <c r="B22" s="39" t="s">
        <v>294</v>
      </c>
      <c r="C22" s="39"/>
      <c r="D22" s="57">
        <f>D23+D25+D27</f>
        <v>17224</v>
      </c>
      <c r="F22" s="80">
        <f>F23</f>
        <v>0</v>
      </c>
      <c r="G22" s="75"/>
      <c r="H22" s="75"/>
      <c r="I22" s="75"/>
      <c r="J22" s="75"/>
      <c r="K22" s="75"/>
      <c r="L22" s="75"/>
      <c r="M22" s="75"/>
      <c r="N22" s="75"/>
      <c r="O22" s="75"/>
      <c r="P22" s="75"/>
    </row>
    <row r="23" spans="1:16" ht="75" x14ac:dyDescent="0.25">
      <c r="A23" s="59" t="s">
        <v>329</v>
      </c>
      <c r="B23" s="40" t="s">
        <v>306</v>
      </c>
      <c r="C23" s="40"/>
      <c r="D23" s="58">
        <f>D24</f>
        <v>469</v>
      </c>
      <c r="F23" s="81">
        <f>F24</f>
        <v>0</v>
      </c>
      <c r="G23" s="75"/>
      <c r="H23" s="75"/>
      <c r="I23" s="82"/>
      <c r="J23" s="75"/>
      <c r="K23" s="75"/>
      <c r="L23" s="75"/>
      <c r="M23" s="75"/>
      <c r="N23" s="75"/>
      <c r="O23" s="75"/>
      <c r="P23" s="75"/>
    </row>
    <row r="24" spans="1:16" ht="30" x14ac:dyDescent="0.25">
      <c r="A24" s="59" t="s">
        <v>21</v>
      </c>
      <c r="B24" s="40" t="s">
        <v>306</v>
      </c>
      <c r="C24" s="40">
        <v>600</v>
      </c>
      <c r="D24" s="58">
        <f>F24+G24</f>
        <v>469</v>
      </c>
      <c r="F24" s="81">
        <v>0</v>
      </c>
      <c r="G24" s="75">
        <v>469</v>
      </c>
      <c r="H24" s="75"/>
      <c r="I24" s="75"/>
      <c r="J24" s="75"/>
      <c r="K24" s="75"/>
      <c r="L24" s="75"/>
      <c r="M24" s="75"/>
      <c r="N24" s="75"/>
      <c r="O24" s="75"/>
      <c r="P24" s="75"/>
    </row>
    <row r="25" spans="1:16" ht="79.5" customHeight="1" x14ac:dyDescent="0.25">
      <c r="A25" s="59" t="s">
        <v>63</v>
      </c>
      <c r="B25" s="40" t="s">
        <v>295</v>
      </c>
      <c r="C25" s="40"/>
      <c r="D25" s="58">
        <f>D26</f>
        <v>1443</v>
      </c>
      <c r="F25" s="81"/>
      <c r="G25" s="75"/>
      <c r="H25" s="75"/>
      <c r="I25" s="75"/>
      <c r="J25" s="75"/>
      <c r="K25" s="75"/>
      <c r="L25" s="75"/>
      <c r="M25" s="75"/>
      <c r="N25" s="75"/>
      <c r="O25" s="75"/>
      <c r="P25" s="75"/>
    </row>
    <row r="26" spans="1:16" ht="30" x14ac:dyDescent="0.25">
      <c r="A26" s="59" t="s">
        <v>21</v>
      </c>
      <c r="B26" s="40" t="s">
        <v>295</v>
      </c>
      <c r="C26" s="40">
        <v>600</v>
      </c>
      <c r="D26" s="58">
        <f>F26+G26</f>
        <v>1443</v>
      </c>
      <c r="F26" s="81">
        <v>1469</v>
      </c>
      <c r="G26" s="75">
        <v>-26</v>
      </c>
      <c r="H26" s="75"/>
      <c r="I26" s="75"/>
      <c r="J26" s="75"/>
      <c r="K26" s="75"/>
      <c r="L26" s="75"/>
      <c r="M26" s="75"/>
      <c r="N26" s="75"/>
      <c r="O26" s="75"/>
      <c r="P26" s="75"/>
    </row>
    <row r="27" spans="1:16" ht="108" customHeight="1" x14ac:dyDescent="0.25">
      <c r="A27" s="59" t="s">
        <v>307</v>
      </c>
      <c r="B27" s="40" t="s">
        <v>308</v>
      </c>
      <c r="C27" s="40"/>
      <c r="D27" s="58">
        <f>D28</f>
        <v>15312</v>
      </c>
      <c r="F27" s="81"/>
      <c r="G27" s="75"/>
      <c r="H27" s="75"/>
      <c r="I27" s="75"/>
      <c r="J27" s="75"/>
      <c r="K27" s="75"/>
      <c r="L27" s="75"/>
      <c r="M27" s="75"/>
      <c r="N27" s="75"/>
      <c r="O27" s="75"/>
      <c r="P27" s="75"/>
    </row>
    <row r="28" spans="1:16" ht="30" x14ac:dyDescent="0.25">
      <c r="A28" s="59" t="s">
        <v>21</v>
      </c>
      <c r="B28" s="40" t="s">
        <v>308</v>
      </c>
      <c r="C28" s="40">
        <v>600</v>
      </c>
      <c r="D28" s="58">
        <f>F28+G28</f>
        <v>15312</v>
      </c>
      <c r="F28" s="81">
        <v>7734</v>
      </c>
      <c r="G28" s="75">
        <v>7578</v>
      </c>
      <c r="H28" s="75"/>
      <c r="I28" s="75"/>
      <c r="J28" s="75"/>
      <c r="K28" s="75"/>
      <c r="L28" s="75"/>
      <c r="M28" s="75"/>
      <c r="N28" s="75"/>
      <c r="O28" s="75"/>
      <c r="P28" s="75"/>
    </row>
    <row r="29" spans="1:16" ht="30" x14ac:dyDescent="0.25">
      <c r="A29" s="60" t="s">
        <v>169</v>
      </c>
      <c r="B29" s="39" t="s">
        <v>170</v>
      </c>
      <c r="C29" s="39"/>
      <c r="D29" s="57">
        <f>D30+D32+D34+D36+D38+D40+D42</f>
        <v>88421.099999999991</v>
      </c>
      <c r="F29" s="80">
        <f>F30+F32+F34+F36+F38+F40+F42</f>
        <v>81660.7</v>
      </c>
      <c r="G29" s="75"/>
      <c r="H29" s="75"/>
      <c r="I29" s="75"/>
      <c r="J29" s="75"/>
      <c r="K29" s="75"/>
      <c r="L29" s="75"/>
      <c r="M29" s="75"/>
      <c r="N29" s="75"/>
      <c r="O29" s="75"/>
      <c r="P29" s="75"/>
    </row>
    <row r="30" spans="1:16" ht="30" x14ac:dyDescent="0.25">
      <c r="A30" s="61" t="s">
        <v>33</v>
      </c>
      <c r="B30" s="40" t="s">
        <v>171</v>
      </c>
      <c r="C30" s="40"/>
      <c r="D30" s="58">
        <f>D31</f>
        <v>29216.7</v>
      </c>
      <c r="F30" s="81">
        <f>F31</f>
        <v>24605.3</v>
      </c>
      <c r="G30" s="75"/>
      <c r="H30" s="75"/>
      <c r="I30" s="75"/>
      <c r="J30" s="75"/>
      <c r="K30" s="75"/>
      <c r="L30" s="75"/>
      <c r="M30" s="75"/>
      <c r="N30" s="75"/>
      <c r="O30" s="75"/>
      <c r="P30" s="75"/>
    </row>
    <row r="31" spans="1:16" ht="30" x14ac:dyDescent="0.25">
      <c r="A31" s="59" t="s">
        <v>21</v>
      </c>
      <c r="B31" s="40" t="s">
        <v>171</v>
      </c>
      <c r="C31" s="40">
        <v>600</v>
      </c>
      <c r="D31" s="58">
        <f>M31+N31+O31</f>
        <v>29216.7</v>
      </c>
      <c r="F31" s="81">
        <v>24605.3</v>
      </c>
      <c r="G31" s="75"/>
      <c r="H31" s="75"/>
      <c r="I31" s="75"/>
      <c r="J31" s="75"/>
      <c r="K31" s="75"/>
      <c r="L31" s="75"/>
      <c r="M31" s="75">
        <v>24605.3</v>
      </c>
      <c r="N31" s="75">
        <v>3000</v>
      </c>
      <c r="O31" s="75">
        <v>1611.4</v>
      </c>
      <c r="P31" s="75"/>
    </row>
    <row r="32" spans="1:16" ht="151.5" customHeight="1" x14ac:dyDescent="0.25">
      <c r="A32" s="61" t="s">
        <v>356</v>
      </c>
      <c r="B32" s="40" t="s">
        <v>192</v>
      </c>
      <c r="C32" s="40"/>
      <c r="D32" s="58">
        <f>D33</f>
        <v>628</v>
      </c>
      <c r="F32" s="81">
        <f>F33</f>
        <v>628</v>
      </c>
      <c r="G32" s="75"/>
      <c r="H32" s="75"/>
      <c r="I32" s="75"/>
      <c r="J32" s="75"/>
      <c r="K32" s="75"/>
      <c r="L32" s="75"/>
      <c r="M32" s="75"/>
      <c r="N32" s="75"/>
      <c r="O32" s="75"/>
      <c r="P32" s="75"/>
    </row>
    <row r="33" spans="1:16" ht="30" x14ac:dyDescent="0.25">
      <c r="A33" s="59" t="s">
        <v>21</v>
      </c>
      <c r="B33" s="40" t="s">
        <v>192</v>
      </c>
      <c r="C33" s="40">
        <v>600</v>
      </c>
      <c r="D33" s="58">
        <v>628</v>
      </c>
      <c r="F33" s="81">
        <v>628</v>
      </c>
      <c r="G33" s="75"/>
      <c r="H33" s="75"/>
      <c r="I33" s="75"/>
      <c r="J33" s="75"/>
      <c r="K33" s="75"/>
      <c r="L33" s="75"/>
      <c r="M33" s="75"/>
      <c r="N33" s="75"/>
      <c r="O33" s="75"/>
      <c r="P33" s="75"/>
    </row>
    <row r="34" spans="1:16" ht="117.75" customHeight="1" x14ac:dyDescent="0.25">
      <c r="A34" s="59" t="s">
        <v>194</v>
      </c>
      <c r="B34" s="40" t="s">
        <v>195</v>
      </c>
      <c r="C34" s="40"/>
      <c r="D34" s="58">
        <f>D35</f>
        <v>53611</v>
      </c>
      <c r="F34" s="81">
        <f>F35</f>
        <v>51462</v>
      </c>
      <c r="G34" s="75"/>
      <c r="H34" s="75"/>
      <c r="I34" s="75"/>
      <c r="J34" s="75"/>
      <c r="K34" s="75"/>
      <c r="L34" s="75"/>
      <c r="M34" s="75"/>
      <c r="N34" s="75"/>
      <c r="O34" s="75"/>
      <c r="P34" s="75"/>
    </row>
    <row r="35" spans="1:16" ht="30" x14ac:dyDescent="0.25">
      <c r="A35" s="59" t="s">
        <v>21</v>
      </c>
      <c r="B35" s="40" t="s">
        <v>195</v>
      </c>
      <c r="C35" s="40">
        <v>600</v>
      </c>
      <c r="D35" s="58">
        <f>M35+N35</f>
        <v>53611</v>
      </c>
      <c r="F35" s="81">
        <v>51462</v>
      </c>
      <c r="G35" s="75"/>
      <c r="H35" s="75"/>
      <c r="I35" s="75"/>
      <c r="J35" s="75"/>
      <c r="K35" s="75"/>
      <c r="L35" s="75"/>
      <c r="M35" s="75">
        <v>51462</v>
      </c>
      <c r="N35" s="75">
        <v>2149</v>
      </c>
      <c r="O35" s="75"/>
      <c r="P35" s="75"/>
    </row>
    <row r="36" spans="1:16" ht="75" x14ac:dyDescent="0.25">
      <c r="A36" s="61" t="s">
        <v>68</v>
      </c>
      <c r="B36" s="40" t="s">
        <v>199</v>
      </c>
      <c r="C36" s="40"/>
      <c r="D36" s="58">
        <f>D37</f>
        <v>4101</v>
      </c>
      <c r="F36" s="81">
        <f>F37</f>
        <v>4101</v>
      </c>
      <c r="G36" s="75"/>
      <c r="H36" s="75"/>
      <c r="I36" s="75"/>
      <c r="J36" s="75"/>
      <c r="K36" s="75"/>
      <c r="L36" s="75"/>
      <c r="M36" s="75"/>
      <c r="N36" s="75"/>
      <c r="O36" s="75"/>
      <c r="P36" s="75"/>
    </row>
    <row r="37" spans="1:16" ht="30" x14ac:dyDescent="0.25">
      <c r="A37" s="59" t="s">
        <v>21</v>
      </c>
      <c r="B37" s="40" t="s">
        <v>199</v>
      </c>
      <c r="C37" s="40">
        <v>600</v>
      </c>
      <c r="D37" s="58">
        <v>4101</v>
      </c>
      <c r="F37" s="81">
        <v>4101</v>
      </c>
      <c r="G37" s="75"/>
      <c r="H37" s="75"/>
      <c r="I37" s="75"/>
      <c r="J37" s="75"/>
      <c r="K37" s="75"/>
      <c r="L37" s="75"/>
      <c r="M37" s="75"/>
      <c r="N37" s="75"/>
      <c r="O37" s="75"/>
      <c r="P37" s="75"/>
    </row>
    <row r="38" spans="1:16" ht="75" x14ac:dyDescent="0.25">
      <c r="A38" s="61" t="s">
        <v>268</v>
      </c>
      <c r="B38" s="40" t="s">
        <v>201</v>
      </c>
      <c r="C38" s="40"/>
      <c r="D38" s="58">
        <f>D39</f>
        <v>200</v>
      </c>
      <c r="F38" s="81">
        <f>F39</f>
        <v>200</v>
      </c>
      <c r="G38" s="75"/>
      <c r="H38" s="75"/>
      <c r="I38" s="75"/>
      <c r="J38" s="75"/>
      <c r="K38" s="75"/>
      <c r="L38" s="75"/>
      <c r="M38" s="75"/>
      <c r="N38" s="75"/>
      <c r="O38" s="75"/>
      <c r="P38" s="75"/>
    </row>
    <row r="39" spans="1:16" ht="30" x14ac:dyDescent="0.25">
      <c r="A39" s="59" t="s">
        <v>21</v>
      </c>
      <c r="B39" s="40" t="s">
        <v>201</v>
      </c>
      <c r="C39" s="40">
        <v>600</v>
      </c>
      <c r="D39" s="58">
        <v>200</v>
      </c>
      <c r="F39" s="81">
        <v>200</v>
      </c>
      <c r="G39" s="75"/>
      <c r="H39" s="75"/>
      <c r="I39" s="75"/>
      <c r="J39" s="75"/>
      <c r="K39" s="75"/>
      <c r="L39" s="75"/>
      <c r="M39" s="75"/>
      <c r="N39" s="75"/>
      <c r="O39" s="75"/>
      <c r="P39" s="75"/>
    </row>
    <row r="40" spans="1:16" ht="45" x14ac:dyDescent="0.25">
      <c r="A40" s="61" t="s">
        <v>54</v>
      </c>
      <c r="B40" s="40" t="s">
        <v>202</v>
      </c>
      <c r="C40" s="40"/>
      <c r="D40" s="58">
        <f>D41</f>
        <v>658</v>
      </c>
      <c r="F40" s="81">
        <f>F41</f>
        <v>658</v>
      </c>
      <c r="G40" s="75"/>
      <c r="H40" s="75"/>
      <c r="I40" s="75"/>
      <c r="J40" s="75"/>
      <c r="K40" s="75"/>
      <c r="L40" s="75"/>
      <c r="M40" s="75"/>
      <c r="N40" s="75"/>
      <c r="O40" s="75"/>
      <c r="P40" s="75"/>
    </row>
    <row r="41" spans="1:16" ht="30" x14ac:dyDescent="0.25">
      <c r="A41" s="59" t="s">
        <v>21</v>
      </c>
      <c r="B41" s="40" t="s">
        <v>202</v>
      </c>
      <c r="C41" s="40">
        <v>600</v>
      </c>
      <c r="D41" s="58">
        <v>658</v>
      </c>
      <c r="F41" s="81">
        <v>658</v>
      </c>
      <c r="G41" s="75"/>
      <c r="H41" s="75"/>
      <c r="I41" s="75"/>
      <c r="J41" s="75"/>
      <c r="K41" s="75"/>
      <c r="L41" s="75"/>
      <c r="M41" s="75"/>
      <c r="N41" s="75"/>
      <c r="O41" s="75"/>
      <c r="P41" s="75"/>
    </row>
    <row r="42" spans="1:16" ht="150.75" customHeight="1" x14ac:dyDescent="0.25">
      <c r="A42" s="61" t="s">
        <v>355</v>
      </c>
      <c r="B42" s="40" t="s">
        <v>204</v>
      </c>
      <c r="C42" s="40"/>
      <c r="D42" s="58">
        <f>D43</f>
        <v>6.4</v>
      </c>
      <c r="F42" s="81">
        <f>F43</f>
        <v>6.4</v>
      </c>
      <c r="G42" s="75"/>
      <c r="H42" s="75"/>
      <c r="I42" s="75"/>
      <c r="J42" s="75"/>
      <c r="K42" s="75"/>
      <c r="L42" s="75"/>
      <c r="M42" s="75"/>
      <c r="N42" s="75"/>
      <c r="O42" s="75"/>
      <c r="P42" s="75"/>
    </row>
    <row r="43" spans="1:16" ht="30" x14ac:dyDescent="0.25">
      <c r="A43" s="59" t="s">
        <v>21</v>
      </c>
      <c r="B43" s="40" t="s">
        <v>204</v>
      </c>
      <c r="C43" s="40">
        <v>600</v>
      </c>
      <c r="D43" s="58">
        <v>6.4</v>
      </c>
      <c r="F43" s="81">
        <v>6.4</v>
      </c>
      <c r="G43" s="75"/>
      <c r="H43" s="75"/>
      <c r="I43" s="75"/>
      <c r="J43" s="75"/>
      <c r="K43" s="75"/>
      <c r="L43" s="75"/>
      <c r="M43" s="75"/>
      <c r="N43" s="75"/>
      <c r="O43" s="75"/>
      <c r="P43" s="75"/>
    </row>
    <row r="44" spans="1:16" ht="30" x14ac:dyDescent="0.25">
      <c r="A44" s="60" t="s">
        <v>172</v>
      </c>
      <c r="B44" s="40" t="s">
        <v>173</v>
      </c>
      <c r="C44" s="40"/>
      <c r="D44" s="58">
        <f>D45+D47+D49+D51+D53+D55+D57+D60+D62+D64+D66+D68+D70</f>
        <v>168333.3</v>
      </c>
      <c r="F44" s="81" t="e">
        <f>F45+F47+F49+F51+F53+F55+F57+F60+F62+F64+F66+#REF!+F68+F70</f>
        <v>#REF!</v>
      </c>
      <c r="G44" s="75"/>
      <c r="H44" s="75"/>
      <c r="I44" s="75"/>
      <c r="J44" s="75"/>
      <c r="K44" s="75"/>
      <c r="L44" s="75"/>
      <c r="M44" s="75"/>
      <c r="N44" s="75"/>
      <c r="O44" s="75"/>
      <c r="P44" s="75"/>
    </row>
    <row r="45" spans="1:16" ht="30" x14ac:dyDescent="0.25">
      <c r="A45" s="61" t="s">
        <v>33</v>
      </c>
      <c r="B45" s="40" t="s">
        <v>174</v>
      </c>
      <c r="C45" s="40"/>
      <c r="D45" s="58">
        <f>D46</f>
        <v>45120.399999999994</v>
      </c>
      <c r="F45" s="81">
        <f>F46</f>
        <v>43275.7</v>
      </c>
      <c r="G45" s="75"/>
      <c r="H45" s="75"/>
      <c r="I45" s="75"/>
      <c r="J45" s="75"/>
      <c r="K45" s="75"/>
      <c r="L45" s="75"/>
      <c r="M45" s="75"/>
      <c r="N45" s="75"/>
      <c r="O45" s="75"/>
      <c r="P45" s="75"/>
    </row>
    <row r="46" spans="1:16" ht="30" x14ac:dyDescent="0.25">
      <c r="A46" s="59" t="s">
        <v>21</v>
      </c>
      <c r="B46" s="40" t="s">
        <v>174</v>
      </c>
      <c r="C46" s="40">
        <v>600</v>
      </c>
      <c r="D46" s="58">
        <f>M46+N46+O46</f>
        <v>45120.399999999994</v>
      </c>
      <c r="F46" s="81">
        <v>43275.7</v>
      </c>
      <c r="G46" s="75"/>
      <c r="H46" s="75"/>
      <c r="I46" s="75"/>
      <c r="J46" s="75"/>
      <c r="K46" s="75"/>
      <c r="L46" s="75"/>
      <c r="M46" s="75">
        <v>43275.7</v>
      </c>
      <c r="N46" s="75">
        <v>-300</v>
      </c>
      <c r="O46" s="75">
        <v>2144.6999999999998</v>
      </c>
      <c r="P46" s="75"/>
    </row>
    <row r="47" spans="1:16" ht="30" x14ac:dyDescent="0.25">
      <c r="A47" s="59" t="s">
        <v>40</v>
      </c>
      <c r="B47" s="40" t="s">
        <v>176</v>
      </c>
      <c r="C47" s="40"/>
      <c r="D47" s="58">
        <f>D48</f>
        <v>340.4</v>
      </c>
      <c r="F47" s="81">
        <f>F48</f>
        <v>340.4</v>
      </c>
      <c r="G47" s="75"/>
      <c r="H47" s="75"/>
      <c r="I47" s="75"/>
      <c r="J47" s="75"/>
      <c r="K47" s="75"/>
      <c r="L47" s="75"/>
      <c r="M47" s="75"/>
      <c r="N47" s="75"/>
      <c r="O47" s="75"/>
      <c r="P47" s="75"/>
    </row>
    <row r="48" spans="1:16" ht="30" x14ac:dyDescent="0.25">
      <c r="A48" s="59" t="s">
        <v>21</v>
      </c>
      <c r="B48" s="40" t="s">
        <v>176</v>
      </c>
      <c r="C48" s="40">
        <v>600</v>
      </c>
      <c r="D48" s="58">
        <v>340.4</v>
      </c>
      <c r="F48" s="81">
        <v>340.4</v>
      </c>
      <c r="G48" s="75"/>
      <c r="H48" s="75"/>
      <c r="I48" s="75"/>
      <c r="J48" s="75"/>
      <c r="K48" s="75"/>
      <c r="L48" s="75"/>
      <c r="M48" s="75"/>
      <c r="N48" s="75"/>
      <c r="O48" s="75"/>
      <c r="P48" s="75"/>
    </row>
    <row r="49" spans="1:16" ht="30" x14ac:dyDescent="0.25">
      <c r="A49" s="61" t="s">
        <v>45</v>
      </c>
      <c r="B49" s="40" t="s">
        <v>177</v>
      </c>
      <c r="C49" s="41"/>
      <c r="D49" s="58">
        <f>D50</f>
        <v>979</v>
      </c>
      <c r="F49" s="81">
        <f>F50</f>
        <v>979</v>
      </c>
      <c r="G49" s="75"/>
      <c r="H49" s="75"/>
      <c r="I49" s="75"/>
      <c r="J49" s="75"/>
      <c r="K49" s="75"/>
      <c r="L49" s="75"/>
      <c r="M49" s="75"/>
      <c r="N49" s="75"/>
      <c r="O49" s="75"/>
      <c r="P49" s="75"/>
    </row>
    <row r="50" spans="1:16" ht="30" x14ac:dyDescent="0.25">
      <c r="A50" s="59" t="s">
        <v>21</v>
      </c>
      <c r="B50" s="40" t="s">
        <v>177</v>
      </c>
      <c r="C50" s="41" t="s">
        <v>43</v>
      </c>
      <c r="D50" s="58">
        <v>979</v>
      </c>
      <c r="F50" s="81">
        <v>979</v>
      </c>
      <c r="G50" s="75"/>
      <c r="H50" s="75"/>
      <c r="I50" s="75"/>
      <c r="J50" s="75"/>
      <c r="K50" s="75"/>
      <c r="L50" s="75"/>
      <c r="M50" s="75"/>
      <c r="N50" s="75"/>
      <c r="O50" s="75"/>
      <c r="P50" s="75"/>
    </row>
    <row r="51" spans="1:16" x14ac:dyDescent="0.25">
      <c r="A51" s="61" t="s">
        <v>55</v>
      </c>
      <c r="B51" s="40" t="s">
        <v>175</v>
      </c>
      <c r="C51" s="40"/>
      <c r="D51" s="58">
        <f>D52</f>
        <v>125</v>
      </c>
      <c r="F51" s="81">
        <f>F52</f>
        <v>125</v>
      </c>
      <c r="G51" s="75"/>
      <c r="H51" s="75"/>
      <c r="I51" s="75"/>
      <c r="J51" s="75"/>
      <c r="K51" s="75"/>
      <c r="L51" s="75"/>
      <c r="M51" s="75"/>
      <c r="N51" s="75"/>
      <c r="O51" s="75"/>
      <c r="P51" s="75"/>
    </row>
    <row r="52" spans="1:16" x14ac:dyDescent="0.25">
      <c r="A52" s="61" t="s">
        <v>25</v>
      </c>
      <c r="B52" s="40" t="s">
        <v>175</v>
      </c>
      <c r="C52" s="40">
        <v>300</v>
      </c>
      <c r="D52" s="58">
        <v>125</v>
      </c>
      <c r="F52" s="81">
        <v>125</v>
      </c>
      <c r="G52" s="75"/>
      <c r="H52" s="75"/>
      <c r="I52" s="75"/>
      <c r="J52" s="75"/>
      <c r="K52" s="75"/>
      <c r="L52" s="75"/>
      <c r="M52" s="75"/>
      <c r="N52" s="75"/>
      <c r="O52" s="75"/>
      <c r="P52" s="75"/>
    </row>
    <row r="53" spans="1:16" ht="95.25" customHeight="1" x14ac:dyDescent="0.25">
      <c r="A53" s="61" t="s">
        <v>0</v>
      </c>
      <c r="B53" s="40" t="s">
        <v>248</v>
      </c>
      <c r="C53" s="40"/>
      <c r="D53" s="58">
        <f>D54</f>
        <v>170</v>
      </c>
      <c r="F53" s="81">
        <f>F54</f>
        <v>170</v>
      </c>
      <c r="G53" s="75"/>
      <c r="H53" s="75"/>
      <c r="I53" s="75"/>
      <c r="J53" s="75"/>
      <c r="K53" s="75"/>
      <c r="L53" s="75"/>
      <c r="M53" s="75"/>
      <c r="N53" s="75"/>
      <c r="O53" s="75"/>
      <c r="P53" s="75"/>
    </row>
    <row r="54" spans="1:16" ht="30" x14ac:dyDescent="0.25">
      <c r="A54" s="59" t="s">
        <v>21</v>
      </c>
      <c r="B54" s="40" t="s">
        <v>248</v>
      </c>
      <c r="C54" s="40">
        <v>600</v>
      </c>
      <c r="D54" s="58">
        <v>170</v>
      </c>
      <c r="F54" s="81">
        <v>170</v>
      </c>
      <c r="G54" s="75"/>
      <c r="H54" s="75"/>
      <c r="I54" s="75"/>
      <c r="J54" s="75"/>
      <c r="K54" s="75"/>
      <c r="L54" s="75"/>
      <c r="M54" s="75"/>
      <c r="N54" s="75"/>
      <c r="O54" s="75"/>
      <c r="P54" s="75"/>
    </row>
    <row r="55" spans="1:16" ht="45" x14ac:dyDescent="0.25">
      <c r="A55" s="61" t="s">
        <v>186</v>
      </c>
      <c r="B55" s="40" t="s">
        <v>187</v>
      </c>
      <c r="C55" s="40"/>
      <c r="D55" s="58">
        <f>D56</f>
        <v>6167</v>
      </c>
      <c r="F55" s="81">
        <f>F56</f>
        <v>6167</v>
      </c>
      <c r="G55" s="75"/>
      <c r="H55" s="75"/>
      <c r="I55" s="75"/>
      <c r="J55" s="75"/>
      <c r="K55" s="75"/>
      <c r="L55" s="75"/>
      <c r="M55" s="75"/>
      <c r="N55" s="75"/>
      <c r="O55" s="75"/>
      <c r="P55" s="75"/>
    </row>
    <row r="56" spans="1:16" ht="30" x14ac:dyDescent="0.25">
      <c r="A56" s="59" t="s">
        <v>21</v>
      </c>
      <c r="B56" s="40" t="s">
        <v>187</v>
      </c>
      <c r="C56" s="40">
        <v>600</v>
      </c>
      <c r="D56" s="58">
        <v>6167</v>
      </c>
      <c r="F56" s="81">
        <v>6167</v>
      </c>
      <c r="G56" s="75"/>
      <c r="H56" s="75"/>
      <c r="I56" s="75"/>
      <c r="J56" s="75"/>
      <c r="K56" s="75"/>
      <c r="L56" s="75"/>
      <c r="M56" s="75"/>
      <c r="N56" s="75"/>
      <c r="O56" s="75"/>
      <c r="P56" s="75"/>
    </row>
    <row r="57" spans="1:16" ht="120" x14ac:dyDescent="0.25">
      <c r="A57" s="59" t="s">
        <v>194</v>
      </c>
      <c r="B57" s="40" t="s">
        <v>196</v>
      </c>
      <c r="C57" s="40"/>
      <c r="D57" s="58">
        <f>D59+D58</f>
        <v>101466</v>
      </c>
      <c r="F57" s="81">
        <f>F59+F58</f>
        <v>96179</v>
      </c>
      <c r="G57" s="75"/>
      <c r="H57" s="75"/>
      <c r="I57" s="75"/>
      <c r="J57" s="75"/>
      <c r="K57" s="75"/>
      <c r="L57" s="75"/>
      <c r="M57" s="75"/>
      <c r="N57" s="75"/>
      <c r="O57" s="75"/>
      <c r="P57" s="75"/>
    </row>
    <row r="58" spans="1:16" ht="30" x14ac:dyDescent="0.25">
      <c r="A58" s="59" t="s">
        <v>22</v>
      </c>
      <c r="B58" s="40" t="s">
        <v>196</v>
      </c>
      <c r="C58" s="40">
        <v>200</v>
      </c>
      <c r="D58" s="58">
        <f>F58+G58+N58</f>
        <v>3402</v>
      </c>
      <c r="F58" s="81">
        <v>3223.5</v>
      </c>
      <c r="G58" s="83">
        <v>0.5</v>
      </c>
      <c r="H58" s="75"/>
      <c r="I58" s="75"/>
      <c r="J58" s="75"/>
      <c r="K58" s="75"/>
      <c r="L58" s="75"/>
      <c r="M58" s="75"/>
      <c r="N58" s="75">
        <v>178</v>
      </c>
      <c r="O58" s="75"/>
      <c r="P58" s="75"/>
    </row>
    <row r="59" spans="1:16" ht="30" x14ac:dyDescent="0.25">
      <c r="A59" s="59" t="s">
        <v>21</v>
      </c>
      <c r="B59" s="40" t="s">
        <v>196</v>
      </c>
      <c r="C59" s="40">
        <v>600</v>
      </c>
      <c r="D59" s="58">
        <f>F59+G59+N59+O59</f>
        <v>98064</v>
      </c>
      <c r="F59" s="81">
        <v>92955.5</v>
      </c>
      <c r="G59" s="83">
        <v>-0.5</v>
      </c>
      <c r="H59" s="75"/>
      <c r="I59" s="75"/>
      <c r="J59" s="75"/>
      <c r="K59" s="75"/>
      <c r="L59" s="75"/>
      <c r="M59" s="75"/>
      <c r="N59" s="75">
        <v>-178</v>
      </c>
      <c r="O59" s="75">
        <v>5287</v>
      </c>
      <c r="P59" s="75"/>
    </row>
    <row r="60" spans="1:16" ht="60" x14ac:dyDescent="0.25">
      <c r="A60" s="61" t="s">
        <v>197</v>
      </c>
      <c r="B60" s="40" t="s">
        <v>198</v>
      </c>
      <c r="C60" s="40"/>
      <c r="D60" s="58">
        <f>D61</f>
        <v>1215</v>
      </c>
      <c r="F60" s="81">
        <f>F61</f>
        <v>1215</v>
      </c>
      <c r="G60" s="75"/>
      <c r="H60" s="75"/>
      <c r="I60" s="75"/>
      <c r="J60" s="75"/>
      <c r="K60" s="75"/>
      <c r="L60" s="75"/>
      <c r="M60" s="75"/>
      <c r="N60" s="75"/>
      <c r="O60" s="75"/>
      <c r="P60" s="75"/>
    </row>
    <row r="61" spans="1:16" ht="30" x14ac:dyDescent="0.25">
      <c r="A61" s="59" t="s">
        <v>21</v>
      </c>
      <c r="B61" s="40" t="s">
        <v>198</v>
      </c>
      <c r="C61" s="40">
        <v>600</v>
      </c>
      <c r="D61" s="58">
        <v>1215</v>
      </c>
      <c r="F61" s="81">
        <v>1215</v>
      </c>
      <c r="G61" s="75"/>
      <c r="H61" s="75"/>
      <c r="I61" s="75"/>
      <c r="J61" s="75"/>
      <c r="K61" s="75"/>
      <c r="L61" s="75"/>
      <c r="M61" s="75"/>
      <c r="N61" s="75"/>
      <c r="O61" s="75"/>
      <c r="P61" s="75"/>
    </row>
    <row r="62" spans="1:16" ht="108.75" customHeight="1" x14ac:dyDescent="0.25">
      <c r="A62" s="61" t="s">
        <v>289</v>
      </c>
      <c r="B62" s="40" t="s">
        <v>200</v>
      </c>
      <c r="C62" s="40"/>
      <c r="D62" s="58">
        <f>D63</f>
        <v>381</v>
      </c>
      <c r="F62" s="81">
        <f>F63</f>
        <v>381</v>
      </c>
      <c r="G62" s="75"/>
      <c r="H62" s="75"/>
      <c r="I62" s="75"/>
      <c r="J62" s="75"/>
      <c r="K62" s="75"/>
      <c r="L62" s="75"/>
      <c r="M62" s="75"/>
      <c r="N62" s="75"/>
      <c r="O62" s="75"/>
      <c r="P62" s="75"/>
    </row>
    <row r="63" spans="1:16" ht="30" x14ac:dyDescent="0.25">
      <c r="A63" s="59" t="s">
        <v>21</v>
      </c>
      <c r="B63" s="40" t="s">
        <v>200</v>
      </c>
      <c r="C63" s="40">
        <v>600</v>
      </c>
      <c r="D63" s="58">
        <v>381</v>
      </c>
      <c r="F63" s="81">
        <v>381</v>
      </c>
      <c r="G63" s="75"/>
      <c r="H63" s="75"/>
      <c r="I63" s="75"/>
      <c r="J63" s="75"/>
      <c r="K63" s="75"/>
      <c r="L63" s="75"/>
      <c r="M63" s="75"/>
      <c r="N63" s="75"/>
      <c r="O63" s="75"/>
      <c r="P63" s="75"/>
    </row>
    <row r="64" spans="1:16" ht="75" x14ac:dyDescent="0.25">
      <c r="A64" s="61" t="s">
        <v>268</v>
      </c>
      <c r="B64" s="40" t="s">
        <v>245</v>
      </c>
      <c r="C64" s="40"/>
      <c r="D64" s="58">
        <f>D65</f>
        <v>880</v>
      </c>
      <c r="F64" s="81">
        <f>F65</f>
        <v>880</v>
      </c>
      <c r="G64" s="75"/>
      <c r="H64" s="75"/>
      <c r="I64" s="75"/>
      <c r="J64" s="75"/>
      <c r="K64" s="75"/>
      <c r="L64" s="75"/>
      <c r="M64" s="75"/>
      <c r="N64" s="75"/>
      <c r="O64" s="75"/>
      <c r="P64" s="75"/>
    </row>
    <row r="65" spans="1:16" ht="30" x14ac:dyDescent="0.25">
      <c r="A65" s="59" t="s">
        <v>21</v>
      </c>
      <c r="B65" s="40" t="s">
        <v>245</v>
      </c>
      <c r="C65" s="40">
        <v>600</v>
      </c>
      <c r="D65" s="58">
        <v>880</v>
      </c>
      <c r="F65" s="81">
        <v>880</v>
      </c>
      <c r="G65" s="75"/>
      <c r="H65" s="75"/>
      <c r="I65" s="75"/>
      <c r="J65" s="75"/>
      <c r="K65" s="75"/>
      <c r="L65" s="75"/>
      <c r="M65" s="75"/>
      <c r="N65" s="75"/>
      <c r="O65" s="75"/>
      <c r="P65" s="75"/>
    </row>
    <row r="66" spans="1:16" ht="90" x14ac:dyDescent="0.25">
      <c r="A66" s="61" t="s">
        <v>259</v>
      </c>
      <c r="B66" s="40" t="s">
        <v>193</v>
      </c>
      <c r="C66" s="40"/>
      <c r="D66" s="58">
        <f>D67</f>
        <v>840</v>
      </c>
      <c r="F66" s="81">
        <f>F67</f>
        <v>840</v>
      </c>
      <c r="G66" s="75"/>
      <c r="H66" s="75"/>
      <c r="I66" s="75"/>
      <c r="J66" s="75"/>
      <c r="K66" s="75"/>
      <c r="L66" s="75"/>
      <c r="M66" s="75"/>
      <c r="N66" s="75"/>
      <c r="O66" s="75"/>
      <c r="P66" s="75"/>
    </row>
    <row r="67" spans="1:16" ht="30" x14ac:dyDescent="0.25">
      <c r="A67" s="59" t="s">
        <v>21</v>
      </c>
      <c r="B67" s="40" t="s">
        <v>193</v>
      </c>
      <c r="C67" s="40">
        <v>600</v>
      </c>
      <c r="D67" s="58">
        <v>840</v>
      </c>
      <c r="F67" s="81">
        <v>840</v>
      </c>
      <c r="G67" s="75"/>
      <c r="H67" s="75"/>
      <c r="I67" s="75"/>
      <c r="J67" s="75"/>
      <c r="K67" s="75"/>
      <c r="L67" s="75"/>
      <c r="M67" s="75"/>
      <c r="N67" s="75"/>
      <c r="O67" s="75"/>
      <c r="P67" s="75"/>
    </row>
    <row r="68" spans="1:16" ht="75" x14ac:dyDescent="0.25">
      <c r="A68" s="59" t="s">
        <v>288</v>
      </c>
      <c r="B68" s="40" t="s">
        <v>188</v>
      </c>
      <c r="C68" s="40"/>
      <c r="D68" s="58">
        <f>D69</f>
        <v>10149.5</v>
      </c>
      <c r="F68" s="81">
        <f>F69</f>
        <v>9822.2000000000007</v>
      </c>
      <c r="G68" s="75"/>
      <c r="H68" s="75"/>
      <c r="I68" s="75"/>
      <c r="J68" s="75"/>
      <c r="K68" s="75"/>
      <c r="L68" s="75"/>
      <c r="M68" s="75"/>
      <c r="N68" s="75"/>
      <c r="O68" s="75"/>
      <c r="P68" s="75"/>
    </row>
    <row r="69" spans="1:16" ht="30" x14ac:dyDescent="0.25">
      <c r="A69" s="59" t="s">
        <v>21</v>
      </c>
      <c r="B69" s="40" t="s">
        <v>188</v>
      </c>
      <c r="C69" s="40">
        <v>600</v>
      </c>
      <c r="D69" s="58">
        <f>F69+G69+H69</f>
        <v>10149.5</v>
      </c>
      <c r="F69" s="81">
        <v>9822.2000000000007</v>
      </c>
      <c r="G69" s="83">
        <v>324</v>
      </c>
      <c r="H69" s="83">
        <v>3.3</v>
      </c>
      <c r="I69" s="75"/>
      <c r="J69" s="75"/>
      <c r="K69" s="75"/>
      <c r="L69" s="75"/>
      <c r="M69" s="75"/>
      <c r="N69" s="75"/>
      <c r="O69" s="75"/>
      <c r="P69" s="75"/>
    </row>
    <row r="70" spans="1:16" ht="30" x14ac:dyDescent="0.25">
      <c r="A70" s="61" t="s">
        <v>269</v>
      </c>
      <c r="B70" s="40" t="s">
        <v>272</v>
      </c>
      <c r="C70" s="40"/>
      <c r="D70" s="58">
        <f>D71</f>
        <v>500</v>
      </c>
      <c r="F70" s="81">
        <f>F71</f>
        <v>500</v>
      </c>
      <c r="G70" s="75"/>
      <c r="H70" s="75"/>
      <c r="I70" s="75"/>
      <c r="J70" s="75"/>
      <c r="K70" s="75"/>
      <c r="L70" s="75"/>
      <c r="M70" s="75"/>
      <c r="N70" s="75"/>
      <c r="O70" s="75"/>
      <c r="P70" s="75"/>
    </row>
    <row r="71" spans="1:16" ht="30" x14ac:dyDescent="0.25">
      <c r="A71" s="59" t="s">
        <v>21</v>
      </c>
      <c r="B71" s="40" t="s">
        <v>272</v>
      </c>
      <c r="C71" s="40">
        <v>600</v>
      </c>
      <c r="D71" s="58">
        <v>500</v>
      </c>
      <c r="F71" s="81">
        <v>500</v>
      </c>
      <c r="G71" s="75"/>
      <c r="H71" s="75"/>
      <c r="I71" s="75"/>
      <c r="J71" s="75"/>
      <c r="K71" s="75"/>
      <c r="L71" s="75"/>
      <c r="M71" s="75"/>
      <c r="N71" s="75"/>
      <c r="O71" s="75"/>
      <c r="P71" s="75"/>
    </row>
    <row r="72" spans="1:16" ht="36" customHeight="1" x14ac:dyDescent="0.25">
      <c r="A72" s="60" t="s">
        <v>178</v>
      </c>
      <c r="B72" s="39" t="s">
        <v>179</v>
      </c>
      <c r="C72" s="40"/>
      <c r="D72" s="58">
        <f>D73+D75</f>
        <v>10533.9</v>
      </c>
      <c r="F72" s="81">
        <f>F73+F75</f>
        <v>8757</v>
      </c>
      <c r="G72" s="75"/>
      <c r="H72" s="75"/>
      <c r="I72" s="75"/>
      <c r="J72" s="75"/>
      <c r="K72" s="75"/>
      <c r="L72" s="75"/>
      <c r="M72" s="75"/>
      <c r="N72" s="75"/>
      <c r="O72" s="75"/>
      <c r="P72" s="75"/>
    </row>
    <row r="73" spans="1:16" ht="30" x14ac:dyDescent="0.25">
      <c r="A73" s="61" t="s">
        <v>33</v>
      </c>
      <c r="B73" s="40" t="s">
        <v>180</v>
      </c>
      <c r="C73" s="40"/>
      <c r="D73" s="58">
        <f>D74</f>
        <v>10433.9</v>
      </c>
      <c r="F73" s="81">
        <f>F74</f>
        <v>8657</v>
      </c>
      <c r="G73" s="75"/>
      <c r="H73" s="75"/>
      <c r="I73" s="75"/>
      <c r="J73" s="75"/>
      <c r="K73" s="75"/>
      <c r="L73" s="75"/>
      <c r="M73" s="75"/>
      <c r="N73" s="75"/>
      <c r="O73" s="75"/>
      <c r="P73" s="75"/>
    </row>
    <row r="74" spans="1:16" ht="30" x14ac:dyDescent="0.25">
      <c r="A74" s="59" t="s">
        <v>21</v>
      </c>
      <c r="B74" s="40" t="s">
        <v>180</v>
      </c>
      <c r="C74" s="40">
        <v>600</v>
      </c>
      <c r="D74" s="58">
        <f>F74+G74+N74+O74</f>
        <v>10433.9</v>
      </c>
      <c r="F74" s="81">
        <v>8657</v>
      </c>
      <c r="G74" s="75">
        <v>803</v>
      </c>
      <c r="H74" s="75"/>
      <c r="I74" s="75"/>
      <c r="J74" s="75"/>
      <c r="K74" s="75"/>
      <c r="L74" s="75"/>
      <c r="M74" s="75"/>
      <c r="N74" s="75">
        <v>300</v>
      </c>
      <c r="O74" s="75">
        <v>673.9</v>
      </c>
      <c r="P74" s="75"/>
    </row>
    <row r="75" spans="1:16" ht="75" x14ac:dyDescent="0.25">
      <c r="A75" s="61" t="s">
        <v>268</v>
      </c>
      <c r="B75" s="40" t="s">
        <v>246</v>
      </c>
      <c r="C75" s="40"/>
      <c r="D75" s="58">
        <f>D76</f>
        <v>100</v>
      </c>
      <c r="F75" s="81">
        <f>F76</f>
        <v>100</v>
      </c>
      <c r="G75" s="75"/>
      <c r="H75" s="75"/>
      <c r="I75" s="75"/>
      <c r="J75" s="75"/>
      <c r="K75" s="75"/>
      <c r="L75" s="75"/>
      <c r="M75" s="75"/>
      <c r="N75" s="75"/>
      <c r="O75" s="75"/>
      <c r="P75" s="75"/>
    </row>
    <row r="76" spans="1:16" ht="30" x14ac:dyDescent="0.25">
      <c r="A76" s="59" t="s">
        <v>21</v>
      </c>
      <c r="B76" s="40" t="s">
        <v>246</v>
      </c>
      <c r="C76" s="40">
        <v>600</v>
      </c>
      <c r="D76" s="58">
        <v>100</v>
      </c>
      <c r="F76" s="81">
        <v>100</v>
      </c>
      <c r="G76" s="75"/>
      <c r="H76" s="75"/>
      <c r="I76" s="75"/>
      <c r="J76" s="75"/>
      <c r="K76" s="75"/>
      <c r="L76" s="75"/>
      <c r="M76" s="75"/>
      <c r="N76" s="75"/>
      <c r="O76" s="75"/>
      <c r="P76" s="75"/>
    </row>
    <row r="77" spans="1:16" ht="60" x14ac:dyDescent="0.25">
      <c r="A77" s="60" t="s">
        <v>265</v>
      </c>
      <c r="B77" s="39" t="s">
        <v>181</v>
      </c>
      <c r="C77" s="39"/>
      <c r="D77" s="57">
        <f>D78+D82+D86</f>
        <v>11861.1</v>
      </c>
      <c r="F77" s="80">
        <f>F78+F82+F86</f>
        <v>11065.2</v>
      </c>
      <c r="G77" s="75"/>
      <c r="H77" s="75"/>
      <c r="I77" s="75"/>
      <c r="J77" s="75"/>
      <c r="K77" s="75"/>
      <c r="L77" s="75"/>
      <c r="M77" s="75"/>
      <c r="N77" s="75"/>
      <c r="O77" s="75"/>
      <c r="P77" s="75"/>
    </row>
    <row r="78" spans="1:16" ht="45" x14ac:dyDescent="0.25">
      <c r="A78" s="61" t="s">
        <v>184</v>
      </c>
      <c r="B78" s="40" t="s">
        <v>185</v>
      </c>
      <c r="C78" s="40"/>
      <c r="D78" s="58">
        <f>D79+D80+D81</f>
        <v>6616.5</v>
      </c>
      <c r="F78" s="81">
        <f>F79+F80+F81</f>
        <v>6544.9</v>
      </c>
      <c r="G78" s="75"/>
      <c r="H78" s="75"/>
      <c r="I78" s="75"/>
      <c r="J78" s="75"/>
      <c r="K78" s="75"/>
      <c r="L78" s="75"/>
      <c r="M78" s="75"/>
      <c r="N78" s="75"/>
      <c r="O78" s="75"/>
      <c r="P78" s="75"/>
    </row>
    <row r="79" spans="1:16" ht="60" x14ac:dyDescent="0.25">
      <c r="A79" s="61" t="s">
        <v>23</v>
      </c>
      <c r="B79" s="40" t="s">
        <v>185</v>
      </c>
      <c r="C79" s="40">
        <v>100</v>
      </c>
      <c r="D79" s="58">
        <f>M79+N79</f>
        <v>6436.1</v>
      </c>
      <c r="F79" s="81">
        <v>6364.5</v>
      </c>
      <c r="G79" s="75"/>
      <c r="H79" s="75"/>
      <c r="I79" s="75"/>
      <c r="J79" s="75"/>
      <c r="K79" s="75"/>
      <c r="L79" s="75"/>
      <c r="M79" s="75">
        <v>6364.5</v>
      </c>
      <c r="N79" s="75">
        <v>71.599999999999994</v>
      </c>
      <c r="O79" s="75"/>
      <c r="P79" s="75"/>
    </row>
    <row r="80" spans="1:16" ht="30" x14ac:dyDescent="0.25">
      <c r="A80" s="59" t="s">
        <v>22</v>
      </c>
      <c r="B80" s="40" t="s">
        <v>185</v>
      </c>
      <c r="C80" s="40">
        <v>200</v>
      </c>
      <c r="D80" s="58">
        <v>180</v>
      </c>
      <c r="F80" s="81">
        <v>180</v>
      </c>
      <c r="G80" s="75"/>
      <c r="H80" s="75"/>
      <c r="I80" s="75"/>
      <c r="J80" s="75"/>
      <c r="K80" s="75"/>
      <c r="L80" s="75"/>
      <c r="M80" s="75"/>
      <c r="N80" s="75"/>
      <c r="O80" s="75"/>
      <c r="P80" s="75"/>
    </row>
    <row r="81" spans="1:16" x14ac:dyDescent="0.25">
      <c r="A81" s="59" t="s">
        <v>24</v>
      </c>
      <c r="B81" s="40" t="s">
        <v>185</v>
      </c>
      <c r="C81" s="40">
        <v>800</v>
      </c>
      <c r="D81" s="58">
        <v>0.4</v>
      </c>
      <c r="F81" s="81">
        <v>0.4</v>
      </c>
      <c r="G81" s="75"/>
      <c r="H81" s="75"/>
      <c r="I81" s="75"/>
      <c r="J81" s="75"/>
      <c r="K81" s="75"/>
      <c r="L81" s="75"/>
      <c r="M81" s="75"/>
      <c r="N81" s="75"/>
      <c r="O81" s="75"/>
      <c r="P81" s="75"/>
    </row>
    <row r="82" spans="1:16" ht="30" x14ac:dyDescent="0.25">
      <c r="A82" s="61" t="s">
        <v>11</v>
      </c>
      <c r="B82" s="40" t="s">
        <v>182</v>
      </c>
      <c r="C82" s="40"/>
      <c r="D82" s="58">
        <f>D83+D84+D85</f>
        <v>4543.3999999999996</v>
      </c>
      <c r="F82" s="81">
        <f>F83+F84+F85</f>
        <v>3819.1</v>
      </c>
      <c r="G82" s="75"/>
      <c r="H82" s="75"/>
      <c r="I82" s="75"/>
      <c r="J82" s="75"/>
      <c r="K82" s="75"/>
      <c r="L82" s="75"/>
      <c r="M82" s="75"/>
      <c r="N82" s="75"/>
      <c r="O82" s="75"/>
      <c r="P82" s="75"/>
    </row>
    <row r="83" spans="1:16" ht="60" x14ac:dyDescent="0.25">
      <c r="A83" s="61" t="s">
        <v>23</v>
      </c>
      <c r="B83" s="40" t="s">
        <v>182</v>
      </c>
      <c r="C83" s="40">
        <v>100</v>
      </c>
      <c r="D83" s="58">
        <f>F83+G83</f>
        <v>4185.8999999999996</v>
      </c>
      <c r="F83" s="81">
        <v>3461.6</v>
      </c>
      <c r="G83" s="83">
        <v>724.3</v>
      </c>
      <c r="H83" s="83" t="s">
        <v>321</v>
      </c>
      <c r="I83" s="75"/>
      <c r="J83" s="75"/>
      <c r="K83" s="75"/>
      <c r="L83" s="75"/>
      <c r="M83" s="75"/>
      <c r="N83" s="75"/>
      <c r="O83" s="75"/>
      <c r="P83" s="75"/>
    </row>
    <row r="84" spans="1:16" ht="30" x14ac:dyDescent="0.25">
      <c r="A84" s="59" t="s">
        <v>22</v>
      </c>
      <c r="B84" s="40" t="s">
        <v>182</v>
      </c>
      <c r="C84" s="40">
        <v>200</v>
      </c>
      <c r="D84" s="58">
        <v>354.5</v>
      </c>
      <c r="F84" s="81">
        <v>354.5</v>
      </c>
      <c r="G84" s="75"/>
      <c r="H84" s="75"/>
      <c r="I84" s="75"/>
      <c r="J84" s="75"/>
      <c r="K84" s="75"/>
      <c r="L84" s="75"/>
      <c r="M84" s="75"/>
      <c r="N84" s="75"/>
      <c r="O84" s="75"/>
      <c r="P84" s="75"/>
    </row>
    <row r="85" spans="1:16" x14ac:dyDescent="0.25">
      <c r="A85" s="59" t="s">
        <v>24</v>
      </c>
      <c r="B85" s="40" t="s">
        <v>182</v>
      </c>
      <c r="C85" s="40">
        <v>800</v>
      </c>
      <c r="D85" s="58">
        <v>3</v>
      </c>
      <c r="F85" s="81">
        <v>3</v>
      </c>
      <c r="G85" s="75"/>
      <c r="H85" s="75"/>
      <c r="I85" s="75"/>
      <c r="J85" s="75"/>
      <c r="K85" s="75"/>
      <c r="L85" s="75"/>
      <c r="M85" s="75"/>
      <c r="N85" s="75"/>
      <c r="O85" s="75"/>
      <c r="P85" s="75"/>
    </row>
    <row r="86" spans="1:16" ht="45" x14ac:dyDescent="0.25">
      <c r="A86" s="59" t="s">
        <v>36</v>
      </c>
      <c r="B86" s="40" t="s">
        <v>183</v>
      </c>
      <c r="C86" s="40"/>
      <c r="D86" s="58">
        <f>D87</f>
        <v>701.2</v>
      </c>
      <c r="F86" s="81">
        <f>F87</f>
        <v>701.2</v>
      </c>
      <c r="G86" s="75"/>
      <c r="H86" s="75"/>
      <c r="I86" s="75"/>
      <c r="J86" s="75"/>
      <c r="K86" s="75"/>
      <c r="L86" s="75"/>
      <c r="M86" s="75"/>
      <c r="N86" s="75"/>
      <c r="O86" s="75"/>
      <c r="P86" s="75"/>
    </row>
    <row r="87" spans="1:16" ht="60" x14ac:dyDescent="0.25">
      <c r="A87" s="61" t="s">
        <v>23</v>
      </c>
      <c r="B87" s="40" t="s">
        <v>183</v>
      </c>
      <c r="C87" s="40">
        <v>100</v>
      </c>
      <c r="D87" s="58">
        <v>701.2</v>
      </c>
      <c r="F87" s="81">
        <v>701.2</v>
      </c>
      <c r="G87" s="75"/>
      <c r="H87" s="75"/>
      <c r="I87" s="75"/>
      <c r="J87" s="75"/>
      <c r="K87" s="75"/>
      <c r="L87" s="75"/>
      <c r="M87" s="75"/>
      <c r="N87" s="75"/>
      <c r="O87" s="75"/>
      <c r="P87" s="75"/>
    </row>
    <row r="88" spans="1:16" ht="39" customHeight="1" x14ac:dyDescent="0.25">
      <c r="A88" s="62" t="s">
        <v>69</v>
      </c>
      <c r="B88" s="44" t="s">
        <v>5</v>
      </c>
      <c r="C88" s="44"/>
      <c r="D88" s="55">
        <f>D89+D92+D95+D100+D105</f>
        <v>62604.7</v>
      </c>
      <c r="F88" s="79">
        <f>F89+F92+F95+F100+F105</f>
        <v>57687.4</v>
      </c>
      <c r="G88" s="75"/>
      <c r="H88" s="75"/>
      <c r="I88" s="75"/>
      <c r="J88" s="75"/>
      <c r="K88" s="75"/>
      <c r="L88" s="75"/>
      <c r="M88" s="75"/>
      <c r="N88" s="75"/>
      <c r="O88" s="75"/>
      <c r="P88" s="75"/>
    </row>
    <row r="89" spans="1:16" ht="42" customHeight="1" x14ac:dyDescent="0.25">
      <c r="A89" s="60" t="s">
        <v>70</v>
      </c>
      <c r="B89" s="39" t="s">
        <v>71</v>
      </c>
      <c r="C89" s="39"/>
      <c r="D89" s="57">
        <f>D90</f>
        <v>13975.300000000001</v>
      </c>
      <c r="F89" s="80">
        <f>F90</f>
        <v>13320.1</v>
      </c>
      <c r="G89" s="75"/>
      <c r="H89" s="75"/>
      <c r="I89" s="75"/>
      <c r="J89" s="75"/>
      <c r="K89" s="75"/>
      <c r="L89" s="75"/>
      <c r="M89" s="75"/>
      <c r="N89" s="75"/>
      <c r="O89" s="75"/>
      <c r="P89" s="75"/>
    </row>
    <row r="90" spans="1:16" ht="30" x14ac:dyDescent="0.25">
      <c r="A90" s="61" t="s">
        <v>33</v>
      </c>
      <c r="B90" s="39" t="s">
        <v>72</v>
      </c>
      <c r="C90" s="40"/>
      <c r="D90" s="58">
        <f>D91</f>
        <v>13975.300000000001</v>
      </c>
      <c r="F90" s="81">
        <f>F91</f>
        <v>13320.1</v>
      </c>
      <c r="G90" s="75"/>
      <c r="H90" s="75"/>
      <c r="I90" s="75"/>
      <c r="J90" s="75"/>
      <c r="K90" s="75"/>
      <c r="L90" s="75"/>
      <c r="M90" s="75"/>
      <c r="N90" s="75"/>
      <c r="O90" s="75"/>
      <c r="P90" s="75"/>
    </row>
    <row r="91" spans="1:16" ht="30" x14ac:dyDescent="0.25">
      <c r="A91" s="59" t="s">
        <v>21</v>
      </c>
      <c r="B91" s="39" t="s">
        <v>72</v>
      </c>
      <c r="C91" s="40">
        <v>600</v>
      </c>
      <c r="D91" s="58">
        <f>M91+N91</f>
        <v>13975.300000000001</v>
      </c>
      <c r="F91" s="81">
        <v>13320.1</v>
      </c>
      <c r="G91" s="75"/>
      <c r="H91" s="75"/>
      <c r="I91" s="75"/>
      <c r="J91" s="75"/>
      <c r="K91" s="75"/>
      <c r="L91" s="75"/>
      <c r="M91" s="75">
        <v>13320.1</v>
      </c>
      <c r="N91" s="75">
        <v>655.20000000000005</v>
      </c>
      <c r="O91" s="75"/>
      <c r="P91" s="75"/>
    </row>
    <row r="92" spans="1:16" ht="53.25" customHeight="1" x14ac:dyDescent="0.25">
      <c r="A92" s="60" t="s">
        <v>73</v>
      </c>
      <c r="B92" s="39" t="s">
        <v>74</v>
      </c>
      <c r="C92" s="40"/>
      <c r="D92" s="58">
        <f>D93</f>
        <v>31344.3</v>
      </c>
      <c r="F92" s="81">
        <f>F93</f>
        <v>27720.2</v>
      </c>
      <c r="G92" s="75"/>
      <c r="H92" s="75"/>
      <c r="I92" s="75"/>
      <c r="J92" s="75"/>
      <c r="K92" s="75"/>
      <c r="L92" s="75"/>
      <c r="M92" s="75"/>
      <c r="N92" s="75"/>
      <c r="O92" s="75"/>
      <c r="P92" s="75"/>
    </row>
    <row r="93" spans="1:16" ht="38.25" customHeight="1" x14ac:dyDescent="0.25">
      <c r="A93" s="61" t="s">
        <v>33</v>
      </c>
      <c r="B93" s="39" t="s">
        <v>75</v>
      </c>
      <c r="C93" s="40"/>
      <c r="D93" s="58">
        <f>D94</f>
        <v>31344.3</v>
      </c>
      <c r="F93" s="81">
        <f>F94</f>
        <v>27720.2</v>
      </c>
      <c r="G93" s="75"/>
      <c r="H93" s="75"/>
      <c r="I93" s="75"/>
      <c r="J93" s="75"/>
      <c r="K93" s="75"/>
      <c r="L93" s="75"/>
      <c r="M93" s="75"/>
      <c r="N93" s="75"/>
      <c r="O93" s="75"/>
      <c r="P93" s="75"/>
    </row>
    <row r="94" spans="1:16" ht="30" x14ac:dyDescent="0.25">
      <c r="A94" s="59" t="s">
        <v>21</v>
      </c>
      <c r="B94" s="39" t="s">
        <v>75</v>
      </c>
      <c r="C94" s="40">
        <v>600</v>
      </c>
      <c r="D94" s="58">
        <f>M94+N94+O94</f>
        <v>31344.3</v>
      </c>
      <c r="F94" s="81">
        <v>27720.2</v>
      </c>
      <c r="G94" s="75"/>
      <c r="H94" s="75"/>
      <c r="I94" s="75"/>
      <c r="J94" s="75"/>
      <c r="K94" s="75"/>
      <c r="L94" s="75"/>
      <c r="M94" s="75">
        <v>27720.2</v>
      </c>
      <c r="N94" s="75">
        <v>291.5</v>
      </c>
      <c r="O94" s="75">
        <v>3332.6</v>
      </c>
      <c r="P94" s="75"/>
    </row>
    <row r="95" spans="1:16" ht="39.75" customHeight="1" x14ac:dyDescent="0.25">
      <c r="A95" s="60" t="s">
        <v>76</v>
      </c>
      <c r="B95" s="39" t="s">
        <v>77</v>
      </c>
      <c r="C95" s="39"/>
      <c r="D95" s="57">
        <f>D96+D98</f>
        <v>4422.2999999999993</v>
      </c>
      <c r="F95" s="80">
        <f>F96+F98</f>
        <v>3975.7</v>
      </c>
      <c r="G95" s="75"/>
      <c r="H95" s="75"/>
      <c r="I95" s="75"/>
      <c r="J95" s="75"/>
      <c r="K95" s="75"/>
      <c r="L95" s="75"/>
      <c r="M95" s="75"/>
      <c r="N95" s="75"/>
      <c r="O95" s="75"/>
      <c r="P95" s="75"/>
    </row>
    <row r="96" spans="1:16" ht="30" x14ac:dyDescent="0.25">
      <c r="A96" s="61" t="s">
        <v>33</v>
      </c>
      <c r="B96" s="39" t="s">
        <v>78</v>
      </c>
      <c r="C96" s="40"/>
      <c r="D96" s="58">
        <f>D97</f>
        <v>3922.2999999999997</v>
      </c>
      <c r="F96" s="81">
        <f>F97</f>
        <v>3475.7</v>
      </c>
      <c r="G96" s="75"/>
      <c r="H96" s="75"/>
      <c r="I96" s="75"/>
      <c r="J96" s="75"/>
      <c r="K96" s="75"/>
      <c r="L96" s="75"/>
      <c r="M96" s="75"/>
      <c r="N96" s="75"/>
      <c r="O96" s="75"/>
      <c r="P96" s="75"/>
    </row>
    <row r="97" spans="1:16" ht="30" x14ac:dyDescent="0.25">
      <c r="A97" s="59" t="s">
        <v>21</v>
      </c>
      <c r="B97" s="39" t="s">
        <v>78</v>
      </c>
      <c r="C97" s="40">
        <v>600</v>
      </c>
      <c r="D97" s="58">
        <f>M97+N97</f>
        <v>3922.2999999999997</v>
      </c>
      <c r="F97" s="81">
        <v>3475.7</v>
      </c>
      <c r="G97" s="75"/>
      <c r="H97" s="75"/>
      <c r="I97" s="75"/>
      <c r="J97" s="75"/>
      <c r="K97" s="75"/>
      <c r="L97" s="75"/>
      <c r="M97" s="75">
        <v>3475.7</v>
      </c>
      <c r="N97" s="75">
        <v>446.6</v>
      </c>
      <c r="O97" s="75"/>
      <c r="P97" s="75"/>
    </row>
    <row r="98" spans="1:16" ht="45" x14ac:dyDescent="0.25">
      <c r="A98" s="59" t="s">
        <v>261</v>
      </c>
      <c r="B98" s="40" t="s">
        <v>79</v>
      </c>
      <c r="C98" s="40"/>
      <c r="D98" s="58">
        <f>D99</f>
        <v>500</v>
      </c>
      <c r="F98" s="81">
        <f>F99</f>
        <v>500</v>
      </c>
      <c r="G98" s="75"/>
      <c r="H98" s="75"/>
      <c r="I98" s="75"/>
      <c r="J98" s="75"/>
      <c r="K98" s="75"/>
      <c r="L98" s="75"/>
      <c r="M98" s="75"/>
      <c r="N98" s="75"/>
      <c r="O98" s="75"/>
      <c r="P98" s="75"/>
    </row>
    <row r="99" spans="1:16" ht="29.25" customHeight="1" x14ac:dyDescent="0.25">
      <c r="A99" s="59" t="s">
        <v>21</v>
      </c>
      <c r="B99" s="40" t="s">
        <v>79</v>
      </c>
      <c r="C99" s="40">
        <v>600</v>
      </c>
      <c r="D99" s="58">
        <v>500</v>
      </c>
      <c r="F99" s="81">
        <v>500</v>
      </c>
      <c r="G99" s="75"/>
      <c r="H99" s="75"/>
      <c r="I99" s="75"/>
      <c r="J99" s="75"/>
      <c r="K99" s="75"/>
      <c r="L99" s="75"/>
      <c r="M99" s="75"/>
      <c r="N99" s="75"/>
      <c r="O99" s="75"/>
      <c r="P99" s="75"/>
    </row>
    <row r="100" spans="1:16" ht="42" customHeight="1" x14ac:dyDescent="0.25">
      <c r="A100" s="60" t="s">
        <v>80</v>
      </c>
      <c r="B100" s="39" t="s">
        <v>81</v>
      </c>
      <c r="C100" s="63"/>
      <c r="D100" s="57">
        <f>D101+D103</f>
        <v>424.3</v>
      </c>
      <c r="F100" s="80">
        <f>F101+F103</f>
        <v>424.3</v>
      </c>
      <c r="G100" s="75"/>
      <c r="H100" s="75"/>
      <c r="I100" s="75"/>
      <c r="J100" s="75"/>
      <c r="K100" s="75"/>
      <c r="L100" s="75"/>
      <c r="M100" s="75"/>
      <c r="N100" s="75"/>
      <c r="O100" s="75"/>
      <c r="P100" s="75"/>
    </row>
    <row r="101" spans="1:16" ht="30" x14ac:dyDescent="0.25">
      <c r="A101" s="59" t="s">
        <v>46</v>
      </c>
      <c r="B101" s="41" t="s">
        <v>224</v>
      </c>
      <c r="C101" s="41"/>
      <c r="D101" s="58">
        <f>D102</f>
        <v>420</v>
      </c>
      <c r="F101" s="81">
        <f>F102</f>
        <v>420</v>
      </c>
      <c r="G101" s="75"/>
      <c r="H101" s="75"/>
      <c r="I101" s="75"/>
      <c r="J101" s="75"/>
      <c r="K101" s="75"/>
      <c r="L101" s="75"/>
      <c r="M101" s="75"/>
      <c r="N101" s="75"/>
      <c r="O101" s="75"/>
      <c r="P101" s="75"/>
    </row>
    <row r="102" spans="1:16" ht="30" x14ac:dyDescent="0.25">
      <c r="A102" s="59" t="s">
        <v>22</v>
      </c>
      <c r="B102" s="41" t="s">
        <v>224</v>
      </c>
      <c r="C102" s="41" t="s">
        <v>27</v>
      </c>
      <c r="D102" s="58">
        <v>420</v>
      </c>
      <c r="F102" s="81">
        <v>420</v>
      </c>
      <c r="G102" s="75"/>
      <c r="H102" s="75"/>
      <c r="I102" s="75"/>
      <c r="J102" s="75"/>
      <c r="K102" s="75"/>
      <c r="L102" s="75"/>
      <c r="M102" s="75"/>
      <c r="N102" s="75"/>
      <c r="O102" s="75"/>
      <c r="P102" s="75"/>
    </row>
    <row r="103" spans="1:16" ht="30" x14ac:dyDescent="0.25">
      <c r="A103" s="59" t="s">
        <v>47</v>
      </c>
      <c r="B103" s="41" t="s">
        <v>225</v>
      </c>
      <c r="C103" s="41"/>
      <c r="D103" s="58">
        <f>D104</f>
        <v>4.3</v>
      </c>
      <c r="F103" s="81">
        <f>F104</f>
        <v>4.3</v>
      </c>
      <c r="G103" s="75"/>
      <c r="H103" s="75"/>
      <c r="I103" s="75"/>
      <c r="J103" s="75"/>
      <c r="K103" s="75"/>
      <c r="L103" s="75"/>
      <c r="M103" s="75"/>
      <c r="N103" s="75"/>
      <c r="O103" s="75"/>
      <c r="P103" s="75"/>
    </row>
    <row r="104" spans="1:16" ht="30" x14ac:dyDescent="0.25">
      <c r="A104" s="59" t="s">
        <v>22</v>
      </c>
      <c r="B104" s="41" t="s">
        <v>225</v>
      </c>
      <c r="C104" s="41" t="s">
        <v>27</v>
      </c>
      <c r="D104" s="58">
        <v>4.3</v>
      </c>
      <c r="F104" s="81">
        <v>4.3</v>
      </c>
      <c r="G104" s="75"/>
      <c r="H104" s="75"/>
      <c r="I104" s="75"/>
      <c r="J104" s="75"/>
      <c r="K104" s="75"/>
      <c r="L104" s="75"/>
      <c r="M104" s="75"/>
      <c r="N104" s="75"/>
      <c r="O104" s="75"/>
      <c r="P104" s="75"/>
    </row>
    <row r="105" spans="1:16" ht="53.25" customHeight="1" x14ac:dyDescent="0.25">
      <c r="A105" s="60" t="s">
        <v>82</v>
      </c>
      <c r="B105" s="39" t="s">
        <v>83</v>
      </c>
      <c r="C105" s="39"/>
      <c r="D105" s="57">
        <f>D106+D108</f>
        <v>12438.5</v>
      </c>
      <c r="F105" s="80">
        <f>F106+F108</f>
        <v>12247.1</v>
      </c>
      <c r="G105" s="75"/>
      <c r="H105" s="75"/>
      <c r="I105" s="75"/>
      <c r="J105" s="75"/>
      <c r="K105" s="75"/>
      <c r="L105" s="75"/>
      <c r="M105" s="75"/>
      <c r="N105" s="75"/>
      <c r="O105" s="75"/>
      <c r="P105" s="75"/>
    </row>
    <row r="106" spans="1:16" ht="30" x14ac:dyDescent="0.25">
      <c r="A106" s="61" t="s">
        <v>33</v>
      </c>
      <c r="B106" s="40" t="s">
        <v>84</v>
      </c>
      <c r="C106" s="40"/>
      <c r="D106" s="58">
        <f>D107</f>
        <v>12238.5</v>
      </c>
      <c r="F106" s="81">
        <f>F107</f>
        <v>12047.1</v>
      </c>
      <c r="G106" s="75"/>
      <c r="H106" s="75"/>
      <c r="I106" s="75"/>
      <c r="J106" s="75"/>
      <c r="K106" s="75"/>
      <c r="L106" s="75"/>
      <c r="M106" s="75"/>
      <c r="N106" s="75"/>
      <c r="O106" s="75"/>
      <c r="P106" s="75"/>
    </row>
    <row r="107" spans="1:16" ht="30" x14ac:dyDescent="0.25">
      <c r="A107" s="59" t="s">
        <v>21</v>
      </c>
      <c r="B107" s="40" t="s">
        <v>84</v>
      </c>
      <c r="C107" s="40">
        <v>600</v>
      </c>
      <c r="D107" s="58">
        <f>M107+N107</f>
        <v>12238.5</v>
      </c>
      <c r="F107" s="81">
        <v>12047.1</v>
      </c>
      <c r="G107" s="75"/>
      <c r="H107" s="75"/>
      <c r="I107" s="75"/>
      <c r="J107" s="75"/>
      <c r="K107" s="75"/>
      <c r="L107" s="75"/>
      <c r="M107" s="75">
        <v>12047.1</v>
      </c>
      <c r="N107" s="75">
        <v>191.4</v>
      </c>
      <c r="O107" s="75"/>
      <c r="P107" s="75"/>
    </row>
    <row r="108" spans="1:16" ht="75" x14ac:dyDescent="0.25">
      <c r="A108" s="61" t="s">
        <v>268</v>
      </c>
      <c r="B108" s="40" t="s">
        <v>247</v>
      </c>
      <c r="C108" s="40"/>
      <c r="D108" s="58">
        <f>D109</f>
        <v>200</v>
      </c>
      <c r="F108" s="81">
        <f>F109</f>
        <v>200</v>
      </c>
      <c r="G108" s="75"/>
      <c r="H108" s="75"/>
      <c r="I108" s="75"/>
      <c r="J108" s="75"/>
      <c r="K108" s="75"/>
      <c r="L108" s="75"/>
      <c r="M108" s="75"/>
      <c r="N108" s="75"/>
      <c r="O108" s="75"/>
      <c r="P108" s="75"/>
    </row>
    <row r="109" spans="1:16" ht="30" x14ac:dyDescent="0.25">
      <c r="A109" s="59" t="s">
        <v>21</v>
      </c>
      <c r="B109" s="40" t="s">
        <v>247</v>
      </c>
      <c r="C109" s="40">
        <v>600</v>
      </c>
      <c r="D109" s="58">
        <v>200</v>
      </c>
      <c r="F109" s="81">
        <v>200</v>
      </c>
      <c r="G109" s="75"/>
      <c r="H109" s="75"/>
      <c r="I109" s="75"/>
      <c r="J109" s="75"/>
      <c r="K109" s="75"/>
      <c r="L109" s="75"/>
      <c r="M109" s="75"/>
      <c r="N109" s="75"/>
      <c r="O109" s="75"/>
      <c r="P109" s="75"/>
    </row>
    <row r="110" spans="1:16" ht="57" x14ac:dyDescent="0.25">
      <c r="A110" s="62" t="s">
        <v>49</v>
      </c>
      <c r="B110" s="44" t="s">
        <v>6</v>
      </c>
      <c r="C110" s="44"/>
      <c r="D110" s="55">
        <f>D111</f>
        <v>2591.6000000000004</v>
      </c>
      <c r="F110" s="79">
        <f>F111</f>
        <v>2519.8000000000002</v>
      </c>
      <c r="G110" s="75"/>
      <c r="H110" s="75"/>
      <c r="I110" s="75"/>
      <c r="J110" s="75"/>
      <c r="K110" s="75"/>
      <c r="L110" s="75"/>
      <c r="M110" s="75"/>
      <c r="N110" s="75"/>
      <c r="O110" s="75"/>
      <c r="P110" s="75"/>
    </row>
    <row r="111" spans="1:16" ht="51" customHeight="1" x14ac:dyDescent="0.25">
      <c r="A111" s="60" t="s">
        <v>123</v>
      </c>
      <c r="B111" s="39" t="s">
        <v>124</v>
      </c>
      <c r="C111" s="39"/>
      <c r="D111" s="57">
        <f>D112+D114+D117</f>
        <v>2591.6000000000004</v>
      </c>
      <c r="F111" s="81">
        <f>F112+F114</f>
        <v>2519.8000000000002</v>
      </c>
      <c r="G111" s="75"/>
      <c r="H111" s="75"/>
      <c r="I111" s="75"/>
      <c r="J111" s="75"/>
      <c r="K111" s="75"/>
      <c r="L111" s="75"/>
      <c r="M111" s="75"/>
      <c r="N111" s="75"/>
      <c r="O111" s="75"/>
      <c r="P111" s="75"/>
    </row>
    <row r="112" spans="1:16" ht="63" customHeight="1" x14ac:dyDescent="0.25">
      <c r="A112" s="59" t="s">
        <v>273</v>
      </c>
      <c r="B112" s="40" t="s">
        <v>125</v>
      </c>
      <c r="C112" s="40"/>
      <c r="D112" s="58">
        <f>D113</f>
        <v>842.5</v>
      </c>
      <c r="F112" s="81">
        <f>F113</f>
        <v>842.5</v>
      </c>
      <c r="G112" s="75"/>
      <c r="H112" s="75"/>
      <c r="I112" s="75"/>
      <c r="J112" s="75"/>
      <c r="K112" s="75"/>
      <c r="L112" s="75"/>
      <c r="M112" s="75"/>
      <c r="N112" s="75"/>
      <c r="O112" s="75"/>
      <c r="P112" s="75"/>
    </row>
    <row r="113" spans="1:16" ht="30" x14ac:dyDescent="0.25">
      <c r="A113" s="59" t="s">
        <v>22</v>
      </c>
      <c r="B113" s="40" t="s">
        <v>125</v>
      </c>
      <c r="C113" s="40">
        <v>200</v>
      </c>
      <c r="D113" s="58">
        <v>842.5</v>
      </c>
      <c r="F113" s="81">
        <v>842.5</v>
      </c>
      <c r="G113" s="75"/>
      <c r="H113" s="75"/>
      <c r="I113" s="75"/>
      <c r="J113" s="75"/>
      <c r="K113" s="75"/>
      <c r="L113" s="75"/>
      <c r="M113" s="75"/>
      <c r="N113" s="75"/>
      <c r="O113" s="75"/>
      <c r="P113" s="75"/>
    </row>
    <row r="114" spans="1:16" ht="68.25" customHeight="1" x14ac:dyDescent="0.25">
      <c r="A114" s="61" t="s">
        <v>274</v>
      </c>
      <c r="B114" s="40" t="s">
        <v>137</v>
      </c>
      <c r="C114" s="40"/>
      <c r="D114" s="58">
        <f>D115+D116</f>
        <v>1677.3</v>
      </c>
      <c r="F114" s="81">
        <f>F115+F116</f>
        <v>1677.3</v>
      </c>
      <c r="G114" s="75"/>
      <c r="H114" s="75"/>
      <c r="I114" s="75"/>
      <c r="J114" s="75"/>
      <c r="K114" s="75"/>
      <c r="L114" s="75"/>
      <c r="M114" s="75"/>
      <c r="N114" s="75"/>
      <c r="O114" s="75"/>
      <c r="P114" s="75"/>
    </row>
    <row r="115" spans="1:16" ht="30" x14ac:dyDescent="0.25">
      <c r="A115" s="59" t="s">
        <v>22</v>
      </c>
      <c r="B115" s="40" t="s">
        <v>137</v>
      </c>
      <c r="C115" s="40">
        <v>200</v>
      </c>
      <c r="D115" s="58">
        <v>1627.3</v>
      </c>
      <c r="F115" s="81">
        <v>1627.3</v>
      </c>
      <c r="G115" s="75"/>
      <c r="H115" s="75"/>
      <c r="I115" s="75"/>
      <c r="J115" s="75"/>
      <c r="K115" s="75"/>
      <c r="L115" s="75"/>
      <c r="M115" s="75"/>
      <c r="N115" s="75"/>
      <c r="O115" s="75"/>
      <c r="P115" s="75"/>
    </row>
    <row r="116" spans="1:16" x14ac:dyDescent="0.25">
      <c r="A116" s="59" t="s">
        <v>24</v>
      </c>
      <c r="B116" s="40" t="s">
        <v>137</v>
      </c>
      <c r="C116" s="41" t="s">
        <v>30</v>
      </c>
      <c r="D116" s="64">
        <v>50</v>
      </c>
      <c r="F116" s="84">
        <v>50</v>
      </c>
      <c r="G116" s="75"/>
      <c r="H116" s="75"/>
      <c r="I116" s="75"/>
      <c r="J116" s="75"/>
      <c r="K116" s="75"/>
      <c r="L116" s="75"/>
      <c r="M116" s="75"/>
      <c r="N116" s="75"/>
      <c r="O116" s="75"/>
      <c r="P116" s="75"/>
    </row>
    <row r="117" spans="1:16" ht="45" x14ac:dyDescent="0.25">
      <c r="A117" s="59" t="s">
        <v>319</v>
      </c>
      <c r="B117" s="40" t="s">
        <v>320</v>
      </c>
      <c r="C117" s="41"/>
      <c r="D117" s="64">
        <f>D118</f>
        <v>71.8</v>
      </c>
      <c r="F117" s="84"/>
      <c r="G117" s="75"/>
      <c r="H117" s="75"/>
      <c r="I117" s="75"/>
      <c r="J117" s="75"/>
      <c r="K117" s="75"/>
      <c r="L117" s="75"/>
      <c r="M117" s="75"/>
      <c r="N117" s="75"/>
      <c r="O117" s="75"/>
      <c r="P117" s="75"/>
    </row>
    <row r="118" spans="1:16" ht="30" x14ac:dyDescent="0.25">
      <c r="A118" s="37" t="s">
        <v>22</v>
      </c>
      <c r="B118" s="40" t="s">
        <v>320</v>
      </c>
      <c r="C118" s="41" t="s">
        <v>27</v>
      </c>
      <c r="D118" s="64">
        <f>G118</f>
        <v>71.8</v>
      </c>
      <c r="F118" s="84"/>
      <c r="G118" s="83">
        <v>71.8</v>
      </c>
      <c r="H118" s="75"/>
      <c r="I118" s="75"/>
      <c r="J118" s="75"/>
      <c r="K118" s="75"/>
      <c r="L118" s="75"/>
      <c r="M118" s="75"/>
      <c r="N118" s="75"/>
      <c r="O118" s="75"/>
      <c r="P118" s="75"/>
    </row>
    <row r="119" spans="1:16" ht="42.75" x14ac:dyDescent="0.25">
      <c r="A119" s="62" t="s">
        <v>50</v>
      </c>
      <c r="B119" s="44" t="s">
        <v>7</v>
      </c>
      <c r="C119" s="44"/>
      <c r="D119" s="55">
        <f>D120+D130+D133+D145+D148+D142</f>
        <v>1485.1999999999998</v>
      </c>
      <c r="F119" s="79">
        <f>F120+F130+F133+F145+F148</f>
        <v>1485.1999999999998</v>
      </c>
      <c r="G119" s="75"/>
      <c r="H119" s="75"/>
      <c r="I119" s="75"/>
      <c r="J119" s="75"/>
      <c r="K119" s="75"/>
      <c r="L119" s="75"/>
      <c r="M119" s="75"/>
      <c r="N119" s="75"/>
      <c r="O119" s="75"/>
      <c r="P119" s="75"/>
    </row>
    <row r="120" spans="1:16" ht="75" x14ac:dyDescent="0.25">
      <c r="A120" s="60" t="s">
        <v>85</v>
      </c>
      <c r="B120" s="39" t="s">
        <v>86</v>
      </c>
      <c r="C120" s="39"/>
      <c r="D120" s="57">
        <f>D121+D124+D127</f>
        <v>290.09999999999997</v>
      </c>
      <c r="F120" s="80">
        <f>F121+F124+F127</f>
        <v>290.09999999999997</v>
      </c>
      <c r="G120" s="75"/>
      <c r="H120" s="75"/>
      <c r="I120" s="75"/>
      <c r="J120" s="75"/>
      <c r="K120" s="75"/>
      <c r="L120" s="75"/>
      <c r="M120" s="75"/>
      <c r="N120" s="75"/>
      <c r="O120" s="75"/>
      <c r="P120" s="75"/>
    </row>
    <row r="121" spans="1:16" ht="48.75" customHeight="1" x14ac:dyDescent="0.25">
      <c r="A121" s="61" t="s">
        <v>87</v>
      </c>
      <c r="B121" s="39" t="s">
        <v>88</v>
      </c>
      <c r="C121" s="40"/>
      <c r="D121" s="58">
        <f>D122+D123</f>
        <v>96.2</v>
      </c>
      <c r="F121" s="81">
        <f>F122+F123</f>
        <v>96.2</v>
      </c>
      <c r="G121" s="75"/>
      <c r="H121" s="75"/>
      <c r="I121" s="75"/>
      <c r="J121" s="75"/>
      <c r="K121" s="75"/>
      <c r="L121" s="75"/>
      <c r="M121" s="75"/>
      <c r="N121" s="75"/>
      <c r="O121" s="75"/>
      <c r="P121" s="75"/>
    </row>
    <row r="122" spans="1:16" ht="66" customHeight="1" x14ac:dyDescent="0.25">
      <c r="A122" s="61" t="s">
        <v>23</v>
      </c>
      <c r="B122" s="39" t="s">
        <v>88</v>
      </c>
      <c r="C122" s="40">
        <v>100</v>
      </c>
      <c r="D122" s="58">
        <v>16</v>
      </c>
      <c r="F122" s="81">
        <v>16</v>
      </c>
      <c r="G122" s="75"/>
      <c r="H122" s="75"/>
      <c r="I122" s="75"/>
      <c r="J122" s="75"/>
      <c r="K122" s="75"/>
      <c r="L122" s="75"/>
      <c r="M122" s="75"/>
      <c r="N122" s="75"/>
      <c r="O122" s="75"/>
      <c r="P122" s="75"/>
    </row>
    <row r="123" spans="1:16" ht="30" x14ac:dyDescent="0.25">
      <c r="A123" s="59" t="s">
        <v>22</v>
      </c>
      <c r="B123" s="39" t="s">
        <v>88</v>
      </c>
      <c r="C123" s="40">
        <v>200</v>
      </c>
      <c r="D123" s="58">
        <v>80.2</v>
      </c>
      <c r="F123" s="81">
        <v>80.2</v>
      </c>
      <c r="G123" s="75"/>
      <c r="H123" s="75"/>
      <c r="I123" s="75"/>
      <c r="J123" s="75"/>
      <c r="K123" s="75"/>
      <c r="L123" s="75"/>
      <c r="M123" s="75"/>
      <c r="N123" s="75"/>
      <c r="O123" s="75"/>
      <c r="P123" s="75"/>
    </row>
    <row r="124" spans="1:16" ht="60" x14ac:dyDescent="0.25">
      <c r="A124" s="65" t="s">
        <v>211</v>
      </c>
      <c r="B124" s="40" t="s">
        <v>212</v>
      </c>
      <c r="C124" s="40"/>
      <c r="D124" s="58">
        <f>D125+D126</f>
        <v>192</v>
      </c>
      <c r="F124" s="81">
        <f>F125+F126</f>
        <v>192</v>
      </c>
      <c r="G124" s="75"/>
      <c r="H124" s="75"/>
      <c r="I124" s="75"/>
      <c r="J124" s="75"/>
      <c r="K124" s="75"/>
      <c r="L124" s="75"/>
      <c r="M124" s="75"/>
      <c r="N124" s="75"/>
      <c r="O124" s="75"/>
      <c r="P124" s="75"/>
    </row>
    <row r="125" spans="1:16" ht="60" x14ac:dyDescent="0.25">
      <c r="A125" s="61" t="s">
        <v>23</v>
      </c>
      <c r="B125" s="40" t="s">
        <v>212</v>
      </c>
      <c r="C125" s="40">
        <v>100</v>
      </c>
      <c r="D125" s="58">
        <v>181.8</v>
      </c>
      <c r="F125" s="81">
        <v>181.8</v>
      </c>
      <c r="G125" s="75"/>
      <c r="H125" s="75"/>
      <c r="I125" s="75"/>
      <c r="J125" s="75"/>
      <c r="K125" s="75"/>
      <c r="L125" s="75"/>
      <c r="M125" s="75"/>
      <c r="N125" s="75"/>
      <c r="O125" s="75"/>
      <c r="P125" s="75"/>
    </row>
    <row r="126" spans="1:16" ht="30" x14ac:dyDescent="0.25">
      <c r="A126" s="59" t="s">
        <v>22</v>
      </c>
      <c r="B126" s="40" t="s">
        <v>212</v>
      </c>
      <c r="C126" s="40">
        <v>200</v>
      </c>
      <c r="D126" s="58">
        <v>10.199999999999999</v>
      </c>
      <c r="F126" s="81">
        <v>10.199999999999999</v>
      </c>
      <c r="G126" s="75"/>
      <c r="H126" s="75"/>
      <c r="I126" s="75"/>
      <c r="J126" s="75"/>
      <c r="K126" s="75"/>
      <c r="L126" s="75"/>
      <c r="M126" s="75"/>
      <c r="N126" s="75"/>
      <c r="O126" s="75"/>
      <c r="P126" s="75"/>
    </row>
    <row r="127" spans="1:16" ht="60" x14ac:dyDescent="0.25">
      <c r="A127" s="65" t="s">
        <v>213</v>
      </c>
      <c r="B127" s="40" t="s">
        <v>214</v>
      </c>
      <c r="C127" s="40"/>
      <c r="D127" s="58">
        <f>D128+D129</f>
        <v>1.9000000000000001</v>
      </c>
      <c r="F127" s="81">
        <f>F128+F129</f>
        <v>1.9000000000000001</v>
      </c>
      <c r="G127" s="75"/>
      <c r="H127" s="75"/>
      <c r="I127" s="75"/>
      <c r="J127" s="75"/>
      <c r="K127" s="75"/>
      <c r="L127" s="75"/>
      <c r="M127" s="75"/>
      <c r="N127" s="75"/>
      <c r="O127" s="75"/>
      <c r="P127" s="75"/>
    </row>
    <row r="128" spans="1:16" ht="60" x14ac:dyDescent="0.25">
      <c r="A128" s="61" t="s">
        <v>23</v>
      </c>
      <c r="B128" s="40" t="s">
        <v>214</v>
      </c>
      <c r="C128" s="40">
        <v>100</v>
      </c>
      <c r="D128" s="58">
        <v>1.8</v>
      </c>
      <c r="F128" s="81">
        <v>1.8</v>
      </c>
      <c r="G128" s="75"/>
      <c r="H128" s="75"/>
      <c r="I128" s="75"/>
      <c r="J128" s="75"/>
      <c r="K128" s="75"/>
      <c r="L128" s="75"/>
      <c r="M128" s="75"/>
      <c r="N128" s="75"/>
      <c r="O128" s="75"/>
      <c r="P128" s="75"/>
    </row>
    <row r="129" spans="1:16" ht="30" x14ac:dyDescent="0.25">
      <c r="A129" s="59" t="s">
        <v>22</v>
      </c>
      <c r="B129" s="40" t="s">
        <v>214</v>
      </c>
      <c r="C129" s="40">
        <v>200</v>
      </c>
      <c r="D129" s="58">
        <v>0.1</v>
      </c>
      <c r="F129" s="81">
        <v>0.1</v>
      </c>
      <c r="G129" s="75"/>
      <c r="H129" s="75"/>
      <c r="I129" s="75"/>
      <c r="J129" s="75"/>
      <c r="K129" s="75"/>
      <c r="L129" s="75"/>
      <c r="M129" s="75"/>
      <c r="N129" s="75"/>
      <c r="O129" s="75"/>
      <c r="P129" s="75"/>
    </row>
    <row r="130" spans="1:16" ht="36" customHeight="1" x14ac:dyDescent="0.25">
      <c r="A130" s="56" t="s">
        <v>89</v>
      </c>
      <c r="B130" s="39" t="s">
        <v>91</v>
      </c>
      <c r="C130" s="39"/>
      <c r="D130" s="58">
        <f>D131</f>
        <v>30</v>
      </c>
      <c r="F130" s="81">
        <f>F131</f>
        <v>30</v>
      </c>
      <c r="G130" s="75"/>
      <c r="H130" s="75"/>
      <c r="I130" s="75"/>
      <c r="J130" s="75"/>
      <c r="K130" s="75"/>
      <c r="L130" s="75"/>
      <c r="M130" s="75"/>
      <c r="N130" s="75"/>
      <c r="O130" s="75"/>
      <c r="P130" s="75"/>
    </row>
    <row r="131" spans="1:16" ht="47.25" customHeight="1" x14ac:dyDescent="0.25">
      <c r="A131" s="61" t="s">
        <v>90</v>
      </c>
      <c r="B131" s="39" t="s">
        <v>96</v>
      </c>
      <c r="C131" s="40"/>
      <c r="D131" s="58">
        <f>D132</f>
        <v>30</v>
      </c>
      <c r="F131" s="81">
        <f>F132</f>
        <v>30</v>
      </c>
      <c r="G131" s="75"/>
      <c r="H131" s="75"/>
      <c r="I131" s="75"/>
      <c r="J131" s="75"/>
      <c r="K131" s="75"/>
      <c r="L131" s="75"/>
      <c r="M131" s="75"/>
      <c r="N131" s="75"/>
      <c r="O131" s="75"/>
      <c r="P131" s="75"/>
    </row>
    <row r="132" spans="1:16" ht="32.25" customHeight="1" x14ac:dyDescent="0.25">
      <c r="A132" s="59" t="s">
        <v>22</v>
      </c>
      <c r="B132" s="40" t="s">
        <v>96</v>
      </c>
      <c r="C132" s="40">
        <v>200</v>
      </c>
      <c r="D132" s="58">
        <v>30</v>
      </c>
      <c r="F132" s="81">
        <v>30</v>
      </c>
      <c r="G132" s="75"/>
      <c r="H132" s="75"/>
      <c r="I132" s="75"/>
      <c r="J132" s="75"/>
      <c r="K132" s="75"/>
      <c r="L132" s="75"/>
      <c r="M132" s="75"/>
      <c r="N132" s="75"/>
      <c r="O132" s="75"/>
      <c r="P132" s="75"/>
    </row>
    <row r="133" spans="1:16" ht="78" customHeight="1" x14ac:dyDescent="0.25">
      <c r="A133" s="56" t="s">
        <v>92</v>
      </c>
      <c r="B133" s="39" t="s">
        <v>93</v>
      </c>
      <c r="C133" s="39"/>
      <c r="D133" s="57">
        <f>D134+D136+D138+D140</f>
        <v>602.59999999999991</v>
      </c>
      <c r="F133" s="80">
        <f>F134+F136+F138+F140</f>
        <v>602.59999999999991</v>
      </c>
      <c r="G133" s="75"/>
      <c r="H133" s="75"/>
      <c r="I133" s="75"/>
      <c r="J133" s="75"/>
      <c r="K133" s="75"/>
      <c r="L133" s="75"/>
      <c r="M133" s="75"/>
      <c r="N133" s="75"/>
      <c r="O133" s="75"/>
      <c r="P133" s="75"/>
    </row>
    <row r="134" spans="1:16" ht="53.25" customHeight="1" x14ac:dyDescent="0.25">
      <c r="A134" s="61" t="s">
        <v>94</v>
      </c>
      <c r="B134" s="39" t="s">
        <v>275</v>
      </c>
      <c r="C134" s="40"/>
      <c r="D134" s="58">
        <f>D135</f>
        <v>10.4</v>
      </c>
      <c r="F134" s="81">
        <f>F135</f>
        <v>10.4</v>
      </c>
      <c r="G134" s="75"/>
      <c r="H134" s="75"/>
      <c r="I134" s="75"/>
      <c r="J134" s="75"/>
      <c r="K134" s="75"/>
      <c r="L134" s="75"/>
      <c r="M134" s="75"/>
      <c r="N134" s="75"/>
      <c r="O134" s="75"/>
      <c r="P134" s="75"/>
    </row>
    <row r="135" spans="1:16" ht="30" x14ac:dyDescent="0.25">
      <c r="A135" s="59" t="s">
        <v>22</v>
      </c>
      <c r="B135" s="39" t="s">
        <v>275</v>
      </c>
      <c r="C135" s="41" t="s">
        <v>27</v>
      </c>
      <c r="D135" s="58">
        <v>10.4</v>
      </c>
      <c r="F135" s="81">
        <v>10.4</v>
      </c>
      <c r="G135" s="75"/>
      <c r="H135" s="75"/>
      <c r="I135" s="75"/>
      <c r="J135" s="75"/>
      <c r="K135" s="75"/>
      <c r="L135" s="75"/>
      <c r="M135" s="75"/>
      <c r="N135" s="75"/>
      <c r="O135" s="75"/>
      <c r="P135" s="75"/>
    </row>
    <row r="136" spans="1:16" ht="48.75" customHeight="1" x14ac:dyDescent="0.25">
      <c r="A136" s="59" t="s">
        <v>95</v>
      </c>
      <c r="B136" s="39" t="s">
        <v>276</v>
      </c>
      <c r="C136" s="41"/>
      <c r="D136" s="58">
        <f>D137</f>
        <v>10.4</v>
      </c>
      <c r="F136" s="81">
        <f>F137</f>
        <v>10.4</v>
      </c>
      <c r="G136" s="75"/>
      <c r="H136" s="75"/>
      <c r="I136" s="75"/>
      <c r="J136" s="75"/>
      <c r="K136" s="75"/>
      <c r="L136" s="75"/>
      <c r="M136" s="75"/>
      <c r="N136" s="75"/>
      <c r="O136" s="75"/>
      <c r="P136" s="75"/>
    </row>
    <row r="137" spans="1:16" ht="30" x14ac:dyDescent="0.25">
      <c r="A137" s="59" t="s">
        <v>22</v>
      </c>
      <c r="B137" s="39" t="s">
        <v>276</v>
      </c>
      <c r="C137" s="41" t="s">
        <v>27</v>
      </c>
      <c r="D137" s="58">
        <v>10.4</v>
      </c>
      <c r="F137" s="81">
        <v>10.4</v>
      </c>
      <c r="G137" s="75"/>
      <c r="H137" s="75"/>
      <c r="I137" s="75"/>
      <c r="J137" s="75"/>
      <c r="K137" s="75"/>
      <c r="L137" s="75"/>
      <c r="M137" s="75"/>
      <c r="N137" s="75"/>
      <c r="O137" s="75"/>
      <c r="P137" s="75"/>
    </row>
    <row r="138" spans="1:16" ht="75" x14ac:dyDescent="0.25">
      <c r="A138" s="59" t="s">
        <v>215</v>
      </c>
      <c r="B138" s="40" t="s">
        <v>216</v>
      </c>
      <c r="C138" s="40"/>
      <c r="D138" s="58">
        <f>D139</f>
        <v>576</v>
      </c>
      <c r="F138" s="81">
        <f>F139</f>
        <v>576</v>
      </c>
      <c r="G138" s="75"/>
      <c r="H138" s="75"/>
      <c r="I138" s="75"/>
      <c r="J138" s="75"/>
      <c r="K138" s="75"/>
      <c r="L138" s="75"/>
      <c r="M138" s="75"/>
      <c r="N138" s="75"/>
      <c r="O138" s="75"/>
      <c r="P138" s="75"/>
    </row>
    <row r="139" spans="1:16" ht="60" x14ac:dyDescent="0.25">
      <c r="A139" s="61" t="s">
        <v>23</v>
      </c>
      <c r="B139" s="40" t="s">
        <v>216</v>
      </c>
      <c r="C139" s="40">
        <v>100</v>
      </c>
      <c r="D139" s="58">
        <v>576</v>
      </c>
      <c r="F139" s="81">
        <v>576</v>
      </c>
      <c r="G139" s="75"/>
      <c r="H139" s="75"/>
      <c r="I139" s="75"/>
      <c r="J139" s="75"/>
      <c r="K139" s="75"/>
      <c r="L139" s="75"/>
      <c r="M139" s="75"/>
      <c r="N139" s="75"/>
      <c r="O139" s="75"/>
      <c r="P139" s="75"/>
    </row>
    <row r="140" spans="1:16" ht="75" x14ac:dyDescent="0.25">
      <c r="A140" s="59" t="s">
        <v>57</v>
      </c>
      <c r="B140" s="40" t="s">
        <v>217</v>
      </c>
      <c r="C140" s="40"/>
      <c r="D140" s="58">
        <f>D141</f>
        <v>5.8</v>
      </c>
      <c r="F140" s="81">
        <f>F141</f>
        <v>5.8</v>
      </c>
      <c r="G140" s="75"/>
      <c r="H140" s="75"/>
      <c r="I140" s="75"/>
      <c r="J140" s="75"/>
      <c r="K140" s="75"/>
      <c r="L140" s="75"/>
      <c r="M140" s="75"/>
      <c r="N140" s="75"/>
      <c r="O140" s="75"/>
      <c r="P140" s="75"/>
    </row>
    <row r="141" spans="1:16" ht="60" x14ac:dyDescent="0.25">
      <c r="A141" s="61" t="s">
        <v>23</v>
      </c>
      <c r="B141" s="40" t="s">
        <v>217</v>
      </c>
      <c r="C141" s="40">
        <v>100</v>
      </c>
      <c r="D141" s="58">
        <v>5.8</v>
      </c>
      <c r="F141" s="81">
        <v>5.8</v>
      </c>
      <c r="G141" s="75"/>
      <c r="H141" s="75"/>
      <c r="I141" s="75"/>
      <c r="J141" s="75"/>
      <c r="K141" s="75"/>
      <c r="L141" s="75"/>
      <c r="M141" s="75"/>
      <c r="N141" s="75"/>
      <c r="O141" s="75"/>
      <c r="P141" s="75"/>
    </row>
    <row r="142" spans="1:16" ht="66.75" customHeight="1" x14ac:dyDescent="0.25">
      <c r="A142" s="74" t="s">
        <v>344</v>
      </c>
      <c r="B142" s="63" t="s">
        <v>345</v>
      </c>
      <c r="C142" s="40"/>
      <c r="D142" s="57">
        <f>D143</f>
        <v>34</v>
      </c>
      <c r="F142" s="81"/>
      <c r="G142" s="75"/>
      <c r="H142" s="75"/>
      <c r="I142" s="75"/>
      <c r="J142" s="75"/>
      <c r="K142" s="75"/>
      <c r="L142" s="75"/>
      <c r="M142" s="75"/>
      <c r="N142" s="75"/>
      <c r="O142" s="75"/>
      <c r="P142" s="75"/>
    </row>
    <row r="143" spans="1:16" ht="75" x14ac:dyDescent="0.25">
      <c r="A143" s="61" t="s">
        <v>346</v>
      </c>
      <c r="B143" s="41" t="s">
        <v>345</v>
      </c>
      <c r="C143" s="40"/>
      <c r="D143" s="58">
        <f>D144</f>
        <v>34</v>
      </c>
      <c r="F143" s="81"/>
      <c r="G143" s="75"/>
      <c r="H143" s="75"/>
      <c r="I143" s="75"/>
      <c r="J143" s="75"/>
      <c r="K143" s="75"/>
      <c r="L143" s="75"/>
      <c r="M143" s="75"/>
      <c r="N143" s="75"/>
      <c r="O143" s="75"/>
      <c r="P143" s="75"/>
    </row>
    <row r="144" spans="1:16" ht="30" x14ac:dyDescent="0.25">
      <c r="A144" s="65" t="s">
        <v>22</v>
      </c>
      <c r="B144" s="41" t="s">
        <v>345</v>
      </c>
      <c r="C144" s="40">
        <v>200</v>
      </c>
      <c r="D144" s="58">
        <f>N144</f>
        <v>34</v>
      </c>
      <c r="F144" s="81"/>
      <c r="G144" s="75"/>
      <c r="H144" s="75"/>
      <c r="I144" s="75"/>
      <c r="J144" s="75"/>
      <c r="K144" s="75"/>
      <c r="L144" s="75"/>
      <c r="M144" s="75">
        <v>0</v>
      </c>
      <c r="N144" s="75">
        <v>34</v>
      </c>
      <c r="O144" s="75"/>
      <c r="P144" s="75"/>
    </row>
    <row r="145" spans="1:16" ht="45" x14ac:dyDescent="0.25">
      <c r="A145" s="56" t="s">
        <v>97</v>
      </c>
      <c r="B145" s="63" t="s">
        <v>100</v>
      </c>
      <c r="C145" s="63"/>
      <c r="D145" s="66">
        <f>D146</f>
        <v>16</v>
      </c>
      <c r="F145" s="85">
        <f>F146</f>
        <v>50</v>
      </c>
      <c r="G145" s="75"/>
      <c r="H145" s="75"/>
      <c r="I145" s="75"/>
      <c r="J145" s="75"/>
      <c r="K145" s="75"/>
      <c r="L145" s="75"/>
      <c r="M145" s="75"/>
      <c r="N145" s="75"/>
      <c r="O145" s="75"/>
      <c r="P145" s="75"/>
    </row>
    <row r="146" spans="1:16" ht="21" customHeight="1" x14ac:dyDescent="0.25">
      <c r="A146" s="61" t="s">
        <v>13</v>
      </c>
      <c r="B146" s="63" t="s">
        <v>101</v>
      </c>
      <c r="C146" s="63"/>
      <c r="D146" s="66">
        <f>D147</f>
        <v>16</v>
      </c>
      <c r="F146" s="85">
        <f>F147</f>
        <v>50</v>
      </c>
      <c r="G146" s="75"/>
      <c r="H146" s="75"/>
      <c r="I146" s="75"/>
      <c r="J146" s="75"/>
      <c r="K146" s="75"/>
      <c r="L146" s="75"/>
      <c r="M146" s="75"/>
      <c r="N146" s="75"/>
      <c r="O146" s="75"/>
      <c r="P146" s="75"/>
    </row>
    <row r="147" spans="1:16" ht="34.5" customHeight="1" x14ac:dyDescent="0.25">
      <c r="A147" s="65" t="s">
        <v>22</v>
      </c>
      <c r="B147" s="63" t="s">
        <v>101</v>
      </c>
      <c r="C147" s="41" t="s">
        <v>27</v>
      </c>
      <c r="D147" s="66">
        <f>M147+N147</f>
        <v>16</v>
      </c>
      <c r="F147" s="85">
        <v>50</v>
      </c>
      <c r="G147" s="75"/>
      <c r="H147" s="75"/>
      <c r="I147" s="75"/>
      <c r="J147" s="75"/>
      <c r="K147" s="75"/>
      <c r="L147" s="75"/>
      <c r="M147" s="75">
        <v>50</v>
      </c>
      <c r="N147" s="75">
        <v>-34</v>
      </c>
      <c r="O147" s="75"/>
      <c r="P147" s="75"/>
    </row>
    <row r="148" spans="1:16" ht="54.75" customHeight="1" x14ac:dyDescent="0.25">
      <c r="A148" s="67" t="s">
        <v>98</v>
      </c>
      <c r="B148" s="63" t="s">
        <v>102</v>
      </c>
      <c r="C148" s="63"/>
      <c r="D148" s="66">
        <f>D149+D151+D153</f>
        <v>512.5</v>
      </c>
      <c r="F148" s="85">
        <f>F149+F151+F153</f>
        <v>512.5</v>
      </c>
      <c r="G148" s="75"/>
      <c r="H148" s="75"/>
      <c r="I148" s="75"/>
      <c r="J148" s="75"/>
      <c r="K148" s="75"/>
      <c r="L148" s="75"/>
      <c r="M148" s="75"/>
      <c r="N148" s="75"/>
      <c r="O148" s="75"/>
      <c r="P148" s="75"/>
    </row>
    <row r="149" spans="1:16" ht="35.25" customHeight="1" x14ac:dyDescent="0.25">
      <c r="A149" s="59" t="s">
        <v>99</v>
      </c>
      <c r="B149" s="63" t="s">
        <v>103</v>
      </c>
      <c r="C149" s="41"/>
      <c r="D149" s="64">
        <f>D150</f>
        <v>343</v>
      </c>
      <c r="F149" s="84">
        <f>F150</f>
        <v>343</v>
      </c>
      <c r="G149" s="75"/>
      <c r="H149" s="75"/>
      <c r="I149" s="75"/>
      <c r="J149" s="75"/>
      <c r="K149" s="75"/>
      <c r="L149" s="75"/>
      <c r="M149" s="75"/>
      <c r="N149" s="75"/>
      <c r="O149" s="75"/>
      <c r="P149" s="75"/>
    </row>
    <row r="150" spans="1:16" ht="30" x14ac:dyDescent="0.25">
      <c r="A150" s="65" t="s">
        <v>22</v>
      </c>
      <c r="B150" s="63" t="s">
        <v>103</v>
      </c>
      <c r="C150" s="41" t="s">
        <v>27</v>
      </c>
      <c r="D150" s="64">
        <v>343</v>
      </c>
      <c r="F150" s="84">
        <v>343</v>
      </c>
      <c r="G150" s="75"/>
      <c r="H150" s="75"/>
      <c r="I150" s="75"/>
      <c r="J150" s="75"/>
      <c r="K150" s="75"/>
      <c r="L150" s="75"/>
      <c r="M150" s="75"/>
      <c r="N150" s="75"/>
      <c r="O150" s="75"/>
      <c r="P150" s="75"/>
    </row>
    <row r="151" spans="1:16" ht="67.5" customHeight="1" x14ac:dyDescent="0.25">
      <c r="A151" s="65" t="s">
        <v>218</v>
      </c>
      <c r="B151" s="40" t="s">
        <v>220</v>
      </c>
      <c r="C151" s="41"/>
      <c r="D151" s="64">
        <f>D152</f>
        <v>161</v>
      </c>
      <c r="F151" s="84">
        <f>F152</f>
        <v>161</v>
      </c>
      <c r="G151" s="75"/>
      <c r="H151" s="75"/>
      <c r="I151" s="75"/>
      <c r="J151" s="75"/>
      <c r="K151" s="75"/>
      <c r="L151" s="75"/>
      <c r="M151" s="75"/>
      <c r="N151" s="75"/>
      <c r="O151" s="75"/>
      <c r="P151" s="75"/>
    </row>
    <row r="152" spans="1:16" ht="30" x14ac:dyDescent="0.25">
      <c r="A152" s="65" t="s">
        <v>22</v>
      </c>
      <c r="B152" s="40" t="s">
        <v>220</v>
      </c>
      <c r="C152" s="41" t="s">
        <v>27</v>
      </c>
      <c r="D152" s="64">
        <v>161</v>
      </c>
      <c r="F152" s="84">
        <v>161</v>
      </c>
      <c r="G152" s="75"/>
      <c r="H152" s="75"/>
      <c r="I152" s="75"/>
      <c r="J152" s="75"/>
      <c r="K152" s="75"/>
      <c r="L152" s="75"/>
      <c r="M152" s="75"/>
      <c r="N152" s="75"/>
      <c r="O152" s="75"/>
      <c r="P152" s="75"/>
    </row>
    <row r="153" spans="1:16" ht="60" x14ac:dyDescent="0.25">
      <c r="A153" s="65" t="s">
        <v>219</v>
      </c>
      <c r="B153" s="40" t="s">
        <v>221</v>
      </c>
      <c r="C153" s="41"/>
      <c r="D153" s="64">
        <f>D154</f>
        <v>8.5</v>
      </c>
      <c r="F153" s="84">
        <f>F154</f>
        <v>8.5</v>
      </c>
      <c r="G153" s="75"/>
      <c r="H153" s="75"/>
      <c r="I153" s="75"/>
      <c r="J153" s="75"/>
      <c r="K153" s="75"/>
      <c r="L153" s="75"/>
      <c r="M153" s="75"/>
      <c r="N153" s="75"/>
      <c r="O153" s="75"/>
      <c r="P153" s="75"/>
    </row>
    <row r="154" spans="1:16" ht="30" x14ac:dyDescent="0.25">
      <c r="A154" s="65" t="s">
        <v>22</v>
      </c>
      <c r="B154" s="40" t="s">
        <v>221</v>
      </c>
      <c r="C154" s="41" t="s">
        <v>27</v>
      </c>
      <c r="D154" s="64">
        <v>8.5</v>
      </c>
      <c r="F154" s="84">
        <v>8.5</v>
      </c>
      <c r="G154" s="75"/>
      <c r="H154" s="75"/>
      <c r="I154" s="75"/>
      <c r="J154" s="75"/>
      <c r="K154" s="75"/>
      <c r="L154" s="75"/>
      <c r="M154" s="75"/>
      <c r="N154" s="75"/>
      <c r="O154" s="75"/>
      <c r="P154" s="75"/>
    </row>
    <row r="155" spans="1:16" ht="57" x14ac:dyDescent="0.25">
      <c r="A155" s="62" t="s">
        <v>251</v>
      </c>
      <c r="B155" s="44" t="s">
        <v>8</v>
      </c>
      <c r="C155" s="44"/>
      <c r="D155" s="55">
        <f>D156+D180+D203</f>
        <v>99125.5</v>
      </c>
      <c r="F155" s="79">
        <f>F156+F180+F203</f>
        <v>38282.5</v>
      </c>
      <c r="G155" s="75"/>
      <c r="H155" s="75"/>
      <c r="I155" s="75"/>
      <c r="J155" s="75"/>
      <c r="K155" s="75"/>
      <c r="L155" s="75"/>
      <c r="M155" s="75"/>
      <c r="N155" s="75"/>
      <c r="O155" s="75"/>
      <c r="P155" s="75"/>
    </row>
    <row r="156" spans="1:16" ht="39.75" customHeight="1" x14ac:dyDescent="0.25">
      <c r="A156" s="60" t="s">
        <v>104</v>
      </c>
      <c r="B156" s="39" t="s">
        <v>105</v>
      </c>
      <c r="C156" s="39"/>
      <c r="D156" s="57">
        <f>D159+D164+D166+D168+D174+D162+D172+D178+D157+D170+D176</f>
        <v>62218.2</v>
      </c>
      <c r="F156" s="80">
        <f>F159+F164+F166+F168+F174</f>
        <v>14060</v>
      </c>
      <c r="G156" s="75"/>
      <c r="H156" s="75"/>
      <c r="I156" s="75"/>
      <c r="J156" s="75"/>
      <c r="K156" s="75"/>
      <c r="L156" s="75"/>
      <c r="M156" s="75"/>
      <c r="N156" s="75"/>
      <c r="O156" s="75"/>
      <c r="P156" s="75"/>
    </row>
    <row r="157" spans="1:16" ht="35.25" customHeight="1" x14ac:dyDescent="0.25">
      <c r="A157" s="61" t="s">
        <v>347</v>
      </c>
      <c r="B157" s="40" t="s">
        <v>348</v>
      </c>
      <c r="C157" s="39"/>
      <c r="D157" s="57">
        <f>D158</f>
        <v>45</v>
      </c>
      <c r="F157" s="80"/>
      <c r="G157" s="75"/>
      <c r="H157" s="75"/>
      <c r="I157" s="75"/>
      <c r="J157" s="75"/>
      <c r="K157" s="75"/>
      <c r="L157" s="75"/>
      <c r="M157" s="75"/>
      <c r="N157" s="75"/>
      <c r="O157" s="75"/>
      <c r="P157" s="75"/>
    </row>
    <row r="158" spans="1:16" ht="35.25" customHeight="1" x14ac:dyDescent="0.25">
      <c r="A158" s="59" t="s">
        <v>22</v>
      </c>
      <c r="B158" s="40" t="s">
        <v>348</v>
      </c>
      <c r="C158" s="40">
        <v>200</v>
      </c>
      <c r="D158" s="57">
        <f>N158</f>
        <v>45</v>
      </c>
      <c r="F158" s="80"/>
      <c r="G158" s="75"/>
      <c r="H158" s="75"/>
      <c r="I158" s="75"/>
      <c r="J158" s="75"/>
      <c r="K158" s="75"/>
      <c r="L158" s="75"/>
      <c r="M158" s="75"/>
      <c r="N158" s="75">
        <v>45</v>
      </c>
      <c r="O158" s="75"/>
      <c r="P158" s="75"/>
    </row>
    <row r="159" spans="1:16" ht="45" x14ac:dyDescent="0.25">
      <c r="A159" s="65" t="s">
        <v>260</v>
      </c>
      <c r="B159" s="40" t="s">
        <v>277</v>
      </c>
      <c r="C159" s="40"/>
      <c r="D159" s="64">
        <f>D160+D161</f>
        <v>629.5</v>
      </c>
      <c r="F159" s="84">
        <f>F160</f>
        <v>30</v>
      </c>
      <c r="G159" s="75"/>
      <c r="H159" s="75"/>
      <c r="I159" s="75"/>
      <c r="J159" s="75"/>
      <c r="K159" s="75"/>
      <c r="L159" s="75"/>
      <c r="M159" s="75"/>
      <c r="N159" s="75"/>
      <c r="O159" s="75"/>
      <c r="P159" s="75"/>
    </row>
    <row r="160" spans="1:16" ht="30" x14ac:dyDescent="0.25">
      <c r="A160" s="59" t="s">
        <v>22</v>
      </c>
      <c r="B160" s="40" t="s">
        <v>277</v>
      </c>
      <c r="C160" s="40">
        <v>200</v>
      </c>
      <c r="D160" s="64">
        <v>30</v>
      </c>
      <c r="F160" s="84">
        <v>30</v>
      </c>
      <c r="G160" s="75"/>
      <c r="H160" s="75"/>
      <c r="I160" s="75"/>
      <c r="J160" s="75"/>
      <c r="K160" s="75"/>
      <c r="L160" s="75"/>
      <c r="M160" s="75"/>
      <c r="N160" s="75"/>
      <c r="O160" s="75"/>
      <c r="P160" s="75"/>
    </row>
    <row r="161" spans="1:16" ht="30" x14ac:dyDescent="0.25">
      <c r="A161" s="37" t="s">
        <v>32</v>
      </c>
      <c r="B161" s="40" t="s">
        <v>277</v>
      </c>
      <c r="C161" s="41" t="s">
        <v>323</v>
      </c>
      <c r="D161" s="64">
        <v>599.5</v>
      </c>
      <c r="F161" s="84"/>
      <c r="G161" s="75"/>
      <c r="H161" s="75"/>
      <c r="I161" s="75"/>
      <c r="J161" s="75"/>
      <c r="K161" s="75"/>
      <c r="L161" s="75"/>
      <c r="M161" s="75"/>
      <c r="N161" s="75"/>
      <c r="O161" s="75"/>
      <c r="P161" s="75"/>
    </row>
    <row r="162" spans="1:16" ht="60" x14ac:dyDescent="0.25">
      <c r="A162" s="37" t="s">
        <v>322</v>
      </c>
      <c r="B162" s="40" t="s">
        <v>324</v>
      </c>
      <c r="C162" s="41"/>
      <c r="D162" s="64">
        <f>D163</f>
        <v>7500</v>
      </c>
      <c r="F162" s="84"/>
      <c r="G162" s="75"/>
      <c r="H162" s="75"/>
      <c r="I162" s="75"/>
      <c r="J162" s="75"/>
      <c r="K162" s="75"/>
      <c r="L162" s="75"/>
      <c r="M162" s="75"/>
      <c r="N162" s="75"/>
      <c r="O162" s="75"/>
      <c r="P162" s="75"/>
    </row>
    <row r="163" spans="1:16" ht="30" x14ac:dyDescent="0.25">
      <c r="A163" s="37" t="s">
        <v>32</v>
      </c>
      <c r="B163" s="40" t="s">
        <v>324</v>
      </c>
      <c r="C163" s="41" t="s">
        <v>323</v>
      </c>
      <c r="D163" s="64">
        <f>F163+G163</f>
        <v>7500</v>
      </c>
      <c r="F163" s="84">
        <v>15000</v>
      </c>
      <c r="G163" s="75">
        <v>-7500</v>
      </c>
      <c r="H163" s="75"/>
      <c r="I163" s="75"/>
      <c r="J163" s="75"/>
      <c r="K163" s="75"/>
      <c r="L163" s="75"/>
      <c r="M163" s="75"/>
      <c r="N163" s="75"/>
      <c r="O163" s="75"/>
      <c r="P163" s="75"/>
    </row>
    <row r="164" spans="1:16" ht="53.25" customHeight="1" x14ac:dyDescent="0.25">
      <c r="A164" s="59" t="s">
        <v>108</v>
      </c>
      <c r="B164" s="40" t="s">
        <v>278</v>
      </c>
      <c r="C164" s="40"/>
      <c r="D164" s="58">
        <f>D165</f>
        <v>28800</v>
      </c>
      <c r="F164" s="81">
        <f>F165</f>
        <v>10000</v>
      </c>
      <c r="G164" s="75"/>
      <c r="H164" s="75"/>
      <c r="I164" s="75"/>
      <c r="J164" s="75"/>
      <c r="K164" s="75"/>
      <c r="L164" s="75"/>
      <c r="M164" s="75"/>
      <c r="N164" s="75"/>
      <c r="O164" s="75"/>
      <c r="P164" s="75"/>
    </row>
    <row r="165" spans="1:16" ht="30" x14ac:dyDescent="0.25">
      <c r="A165" s="59" t="s">
        <v>22</v>
      </c>
      <c r="B165" s="40" t="s">
        <v>278</v>
      </c>
      <c r="C165" s="40">
        <v>200</v>
      </c>
      <c r="D165" s="58">
        <f>F165+G165+N165</f>
        <v>28800</v>
      </c>
      <c r="F165" s="81">
        <v>10000</v>
      </c>
      <c r="G165" s="75">
        <v>2500</v>
      </c>
      <c r="H165" s="75"/>
      <c r="I165" s="75"/>
      <c r="J165" s="75"/>
      <c r="K165" s="75"/>
      <c r="L165" s="75"/>
      <c r="M165" s="75"/>
      <c r="N165" s="75">
        <v>16300</v>
      </c>
      <c r="O165" s="75"/>
      <c r="P165" s="75"/>
    </row>
    <row r="166" spans="1:16" ht="47.25" customHeight="1" x14ac:dyDescent="0.25">
      <c r="A166" s="59" t="s">
        <v>258</v>
      </c>
      <c r="B166" s="40" t="s">
        <v>279</v>
      </c>
      <c r="C166" s="40"/>
      <c r="D166" s="58">
        <f>D167</f>
        <v>3828</v>
      </c>
      <c r="F166" s="81">
        <f>F167</f>
        <v>2328</v>
      </c>
      <c r="G166" s="75"/>
      <c r="H166" s="75"/>
      <c r="I166" s="75"/>
      <c r="J166" s="75"/>
      <c r="K166" s="75"/>
      <c r="L166" s="75"/>
      <c r="M166" s="75"/>
      <c r="N166" s="75"/>
      <c r="O166" s="75"/>
      <c r="P166" s="75"/>
    </row>
    <row r="167" spans="1:16" ht="30" x14ac:dyDescent="0.25">
      <c r="A167" s="59" t="s">
        <v>22</v>
      </c>
      <c r="B167" s="40" t="s">
        <v>279</v>
      </c>
      <c r="C167" s="40">
        <v>200</v>
      </c>
      <c r="D167" s="58">
        <f>M167+N167</f>
        <v>3828</v>
      </c>
      <c r="F167" s="81">
        <v>2328</v>
      </c>
      <c r="G167" s="75"/>
      <c r="H167" s="75"/>
      <c r="I167" s="75"/>
      <c r="J167" s="75"/>
      <c r="K167" s="75"/>
      <c r="L167" s="75"/>
      <c r="M167" s="75">
        <v>2328</v>
      </c>
      <c r="N167" s="75">
        <v>1500</v>
      </c>
      <c r="O167" s="75"/>
      <c r="P167" s="75"/>
    </row>
    <row r="168" spans="1:16" ht="39.75" customHeight="1" x14ac:dyDescent="0.25">
      <c r="A168" s="59" t="s">
        <v>109</v>
      </c>
      <c r="B168" s="40" t="s">
        <v>280</v>
      </c>
      <c r="C168" s="40"/>
      <c r="D168" s="58">
        <f>D169</f>
        <v>860</v>
      </c>
      <c r="F168" s="81">
        <f>F169</f>
        <v>860</v>
      </c>
      <c r="G168" s="75"/>
      <c r="H168" s="75"/>
      <c r="I168" s="75"/>
      <c r="J168" s="75"/>
      <c r="K168" s="75"/>
      <c r="L168" s="75"/>
      <c r="M168" s="75"/>
      <c r="N168" s="75"/>
      <c r="O168" s="75"/>
      <c r="P168" s="75"/>
    </row>
    <row r="169" spans="1:16" ht="30" x14ac:dyDescent="0.25">
      <c r="A169" s="59" t="s">
        <v>22</v>
      </c>
      <c r="B169" s="40" t="s">
        <v>280</v>
      </c>
      <c r="C169" s="40">
        <v>200</v>
      </c>
      <c r="D169" s="58">
        <v>860</v>
      </c>
      <c r="F169" s="81">
        <v>860</v>
      </c>
      <c r="G169" s="75"/>
      <c r="H169" s="75"/>
      <c r="I169" s="75"/>
      <c r="J169" s="75"/>
      <c r="K169" s="75"/>
      <c r="L169" s="75"/>
      <c r="M169" s="75"/>
      <c r="N169" s="75"/>
      <c r="O169" s="75"/>
      <c r="P169" s="75"/>
    </row>
    <row r="170" spans="1:16" ht="38.25" customHeight="1" x14ac:dyDescent="0.25">
      <c r="A170" s="59" t="s">
        <v>349</v>
      </c>
      <c r="B170" s="40" t="s">
        <v>350</v>
      </c>
      <c r="C170" s="40"/>
      <c r="D170" s="58">
        <f>D171</f>
        <v>3475</v>
      </c>
      <c r="F170" s="81"/>
      <c r="G170" s="75"/>
      <c r="H170" s="75"/>
      <c r="I170" s="75"/>
      <c r="J170" s="75"/>
      <c r="K170" s="75"/>
      <c r="L170" s="75"/>
      <c r="M170" s="75"/>
      <c r="N170" s="75"/>
      <c r="O170" s="75"/>
      <c r="P170" s="75"/>
    </row>
    <row r="171" spans="1:16" ht="33.75" customHeight="1" x14ac:dyDescent="0.25">
      <c r="A171" s="59" t="s">
        <v>22</v>
      </c>
      <c r="B171" s="40" t="s">
        <v>350</v>
      </c>
      <c r="C171" s="40">
        <v>200</v>
      </c>
      <c r="D171" s="58">
        <f>N171</f>
        <v>3475</v>
      </c>
      <c r="F171" s="81"/>
      <c r="G171" s="75"/>
      <c r="H171" s="75"/>
      <c r="I171" s="75"/>
      <c r="J171" s="75"/>
      <c r="K171" s="75"/>
      <c r="L171" s="75"/>
      <c r="M171" s="75"/>
      <c r="N171" s="75">
        <v>3475</v>
      </c>
      <c r="O171" s="75"/>
      <c r="P171" s="75"/>
    </row>
    <row r="172" spans="1:16" ht="60" x14ac:dyDescent="0.25">
      <c r="A172" s="59" t="s">
        <v>336</v>
      </c>
      <c r="B172" s="40" t="s">
        <v>337</v>
      </c>
      <c r="C172" s="40"/>
      <c r="D172" s="58">
        <f>D173</f>
        <v>7500</v>
      </c>
      <c r="F172" s="81"/>
      <c r="G172" s="75"/>
      <c r="H172" s="75"/>
      <c r="I172" s="75"/>
      <c r="J172" s="75"/>
      <c r="K172" s="75"/>
      <c r="L172" s="75"/>
      <c r="M172" s="75"/>
      <c r="N172" s="75"/>
      <c r="O172" s="75"/>
      <c r="P172" s="75"/>
    </row>
    <row r="173" spans="1:16" ht="30" x14ac:dyDescent="0.25">
      <c r="A173" s="61" t="s">
        <v>32</v>
      </c>
      <c r="B173" s="40" t="s">
        <v>337</v>
      </c>
      <c r="C173" s="40">
        <v>400</v>
      </c>
      <c r="D173" s="58">
        <f>G173</f>
        <v>7500</v>
      </c>
      <c r="F173" s="81"/>
      <c r="G173" s="75">
        <v>7500</v>
      </c>
      <c r="H173" s="75"/>
      <c r="I173" s="75"/>
      <c r="J173" s="75"/>
      <c r="K173" s="75"/>
      <c r="L173" s="75"/>
      <c r="M173" s="75"/>
      <c r="N173" s="75"/>
      <c r="O173" s="75"/>
      <c r="P173" s="75"/>
    </row>
    <row r="174" spans="1:16" ht="30" x14ac:dyDescent="0.25">
      <c r="A174" s="61" t="s">
        <v>106</v>
      </c>
      <c r="B174" s="40" t="s">
        <v>107</v>
      </c>
      <c r="C174" s="40"/>
      <c r="D174" s="58">
        <f>D175</f>
        <v>842</v>
      </c>
      <c r="F174" s="81">
        <f>F175</f>
        <v>842</v>
      </c>
      <c r="G174" s="75"/>
      <c r="H174" s="75"/>
      <c r="I174" s="75"/>
      <c r="J174" s="75"/>
      <c r="K174" s="75"/>
      <c r="L174" s="75"/>
      <c r="M174" s="75"/>
      <c r="N174" s="75"/>
      <c r="O174" s="75"/>
      <c r="P174" s="75"/>
    </row>
    <row r="175" spans="1:16" x14ac:dyDescent="0.25">
      <c r="A175" s="59" t="s">
        <v>24</v>
      </c>
      <c r="B175" s="40" t="s">
        <v>107</v>
      </c>
      <c r="C175" s="40">
        <v>800</v>
      </c>
      <c r="D175" s="58">
        <v>842</v>
      </c>
      <c r="F175" s="81">
        <v>842</v>
      </c>
      <c r="G175" s="75"/>
      <c r="H175" s="75"/>
      <c r="I175" s="75"/>
      <c r="J175" s="75"/>
      <c r="K175" s="75"/>
      <c r="L175" s="75"/>
      <c r="M175" s="75"/>
      <c r="N175" s="75"/>
      <c r="O175" s="75"/>
      <c r="P175" s="75"/>
    </row>
    <row r="176" spans="1:16" ht="38.25" customHeight="1" x14ac:dyDescent="0.25">
      <c r="A176" s="59" t="s">
        <v>351</v>
      </c>
      <c r="B176" s="40" t="s">
        <v>352</v>
      </c>
      <c r="C176" s="40"/>
      <c r="D176" s="58">
        <f>D177</f>
        <v>1238.7</v>
      </c>
      <c r="F176" s="81"/>
      <c r="G176" s="75"/>
      <c r="H176" s="75"/>
      <c r="I176" s="75"/>
      <c r="J176" s="75"/>
      <c r="K176" s="75"/>
      <c r="L176" s="75"/>
      <c r="M176" s="75"/>
      <c r="N176" s="75"/>
      <c r="O176" s="75"/>
      <c r="P176" s="75"/>
    </row>
    <row r="177" spans="1:16" ht="30" x14ac:dyDescent="0.25">
      <c r="A177" s="59" t="s">
        <v>22</v>
      </c>
      <c r="B177" s="40" t="s">
        <v>352</v>
      </c>
      <c r="C177" s="40">
        <v>200</v>
      </c>
      <c r="D177" s="58">
        <f>N177</f>
        <v>1238.7</v>
      </c>
      <c r="F177" s="81"/>
      <c r="G177" s="75"/>
      <c r="H177" s="75"/>
      <c r="I177" s="75"/>
      <c r="J177" s="75"/>
      <c r="K177" s="75"/>
      <c r="L177" s="75"/>
      <c r="M177" s="75"/>
      <c r="N177" s="75">
        <v>1238.7</v>
      </c>
      <c r="O177" s="75"/>
      <c r="P177" s="75"/>
    </row>
    <row r="178" spans="1:16" ht="45" x14ac:dyDescent="0.25">
      <c r="A178" s="59" t="s">
        <v>338</v>
      </c>
      <c r="B178" s="40" t="s">
        <v>339</v>
      </c>
      <c r="C178" s="40"/>
      <c r="D178" s="58">
        <f>D179</f>
        <v>7500</v>
      </c>
      <c r="F178" s="81"/>
      <c r="G178" s="75"/>
      <c r="H178" s="75"/>
      <c r="I178" s="75"/>
      <c r="J178" s="75"/>
      <c r="K178" s="75"/>
      <c r="L178" s="75"/>
      <c r="M178" s="75"/>
      <c r="N178" s="75"/>
      <c r="O178" s="75"/>
      <c r="P178" s="75"/>
    </row>
    <row r="179" spans="1:16" ht="30" x14ac:dyDescent="0.25">
      <c r="A179" s="59" t="s">
        <v>32</v>
      </c>
      <c r="B179" s="40" t="s">
        <v>339</v>
      </c>
      <c r="C179" s="40">
        <v>400</v>
      </c>
      <c r="D179" s="58">
        <f>G179</f>
        <v>7500</v>
      </c>
      <c r="F179" s="81"/>
      <c r="G179" s="75">
        <v>7500</v>
      </c>
      <c r="H179" s="75"/>
      <c r="I179" s="75"/>
      <c r="J179" s="75"/>
      <c r="K179" s="75"/>
      <c r="L179" s="75"/>
      <c r="M179" s="75"/>
      <c r="N179" s="75"/>
      <c r="O179" s="75"/>
      <c r="P179" s="75"/>
    </row>
    <row r="180" spans="1:16" ht="24" customHeight="1" x14ac:dyDescent="0.25">
      <c r="A180" s="56" t="s">
        <v>110</v>
      </c>
      <c r="B180" s="39" t="s">
        <v>111</v>
      </c>
      <c r="C180" s="39"/>
      <c r="D180" s="58">
        <f>D181+D183+D185+D187+D189+D191+D193+D195+D199+D201+D197</f>
        <v>25526.3</v>
      </c>
      <c r="F180" s="81">
        <f>F181+F183+F185+F187+F189+F191+F193+F195+F199+F201+F197</f>
        <v>17829.3</v>
      </c>
      <c r="G180" s="75"/>
      <c r="H180" s="75"/>
      <c r="I180" s="75"/>
      <c r="J180" s="75"/>
      <c r="K180" s="75"/>
      <c r="L180" s="75"/>
      <c r="M180" s="75"/>
      <c r="N180" s="75"/>
      <c r="O180" s="75"/>
      <c r="P180" s="75"/>
    </row>
    <row r="181" spans="1:16" ht="51" customHeight="1" x14ac:dyDescent="0.25">
      <c r="A181" s="59" t="s">
        <v>115</v>
      </c>
      <c r="B181" s="40" t="s">
        <v>113</v>
      </c>
      <c r="C181" s="40"/>
      <c r="D181" s="64">
        <f>D182</f>
        <v>10500</v>
      </c>
      <c r="F181" s="84">
        <f>F182</f>
        <v>10500</v>
      </c>
      <c r="G181" s="75"/>
      <c r="H181" s="75"/>
      <c r="I181" s="75"/>
      <c r="J181" s="75"/>
      <c r="K181" s="75"/>
      <c r="L181" s="75"/>
      <c r="M181" s="75"/>
      <c r="N181" s="75"/>
      <c r="O181" s="75"/>
      <c r="P181" s="75"/>
    </row>
    <row r="182" spans="1:16" ht="38.25" customHeight="1" x14ac:dyDescent="0.25">
      <c r="A182" s="59" t="s">
        <v>22</v>
      </c>
      <c r="B182" s="40" t="s">
        <v>113</v>
      </c>
      <c r="C182" s="40">
        <v>200</v>
      </c>
      <c r="D182" s="64">
        <v>10500</v>
      </c>
      <c r="F182" s="84">
        <v>10500</v>
      </c>
      <c r="G182" s="75"/>
      <c r="H182" s="75"/>
      <c r="I182" s="75"/>
      <c r="J182" s="75"/>
      <c r="K182" s="75"/>
      <c r="L182" s="75"/>
      <c r="M182" s="75"/>
      <c r="N182" s="75"/>
      <c r="O182" s="75"/>
      <c r="P182" s="75"/>
    </row>
    <row r="183" spans="1:16" ht="35.25" customHeight="1" x14ac:dyDescent="0.25">
      <c r="A183" s="61" t="s">
        <v>58</v>
      </c>
      <c r="B183" s="40" t="s">
        <v>114</v>
      </c>
      <c r="C183" s="40"/>
      <c r="D183" s="64">
        <f>D184</f>
        <v>2195</v>
      </c>
      <c r="F183" s="84">
        <f>F184</f>
        <v>1029</v>
      </c>
      <c r="G183" s="75"/>
      <c r="H183" s="75"/>
      <c r="I183" s="75"/>
      <c r="J183" s="75"/>
      <c r="K183" s="75"/>
      <c r="L183" s="75"/>
      <c r="M183" s="75"/>
      <c r="N183" s="75"/>
      <c r="O183" s="75"/>
      <c r="P183" s="75"/>
    </row>
    <row r="184" spans="1:16" ht="32.25" customHeight="1" x14ac:dyDescent="0.25">
      <c r="A184" s="59" t="s">
        <v>22</v>
      </c>
      <c r="B184" s="40" t="s">
        <v>114</v>
      </c>
      <c r="C184" s="40">
        <v>200</v>
      </c>
      <c r="D184" s="64">
        <f>M184+N184</f>
        <v>2195</v>
      </c>
      <c r="F184" s="84">
        <v>1029</v>
      </c>
      <c r="G184" s="75"/>
      <c r="H184" s="75"/>
      <c r="I184" s="75"/>
      <c r="J184" s="75"/>
      <c r="K184" s="75"/>
      <c r="L184" s="75"/>
      <c r="M184" s="75">
        <v>1029</v>
      </c>
      <c r="N184" s="75">
        <v>1166</v>
      </c>
      <c r="O184" s="75"/>
      <c r="P184" s="75"/>
    </row>
    <row r="185" spans="1:16" ht="24" customHeight="1" x14ac:dyDescent="0.25">
      <c r="A185" s="59" t="s">
        <v>59</v>
      </c>
      <c r="B185" s="40" t="s">
        <v>116</v>
      </c>
      <c r="C185" s="40"/>
      <c r="D185" s="64">
        <f>D186</f>
        <v>1568</v>
      </c>
      <c r="F185" s="84">
        <f>F186</f>
        <v>1021</v>
      </c>
      <c r="G185" s="75"/>
      <c r="H185" s="75"/>
      <c r="I185" s="75"/>
      <c r="J185" s="75"/>
      <c r="K185" s="75"/>
      <c r="L185" s="75"/>
      <c r="M185" s="75"/>
      <c r="N185" s="75"/>
      <c r="O185" s="75"/>
      <c r="P185" s="75"/>
    </row>
    <row r="186" spans="1:16" ht="39.75" customHeight="1" x14ac:dyDescent="0.25">
      <c r="A186" s="59" t="s">
        <v>22</v>
      </c>
      <c r="B186" s="40" t="s">
        <v>116</v>
      </c>
      <c r="C186" s="40">
        <v>200</v>
      </c>
      <c r="D186" s="64">
        <f>F186+G186+N186</f>
        <v>1568</v>
      </c>
      <c r="F186" s="84">
        <v>1021</v>
      </c>
      <c r="G186" s="75">
        <v>147</v>
      </c>
      <c r="H186" s="75"/>
      <c r="I186" s="75"/>
      <c r="J186" s="75"/>
      <c r="K186" s="75"/>
      <c r="L186" s="75"/>
      <c r="M186" s="75"/>
      <c r="N186" s="75">
        <v>400</v>
      </c>
      <c r="O186" s="75"/>
      <c r="P186" s="75"/>
    </row>
    <row r="187" spans="1:16" ht="33" customHeight="1" x14ac:dyDescent="0.25">
      <c r="A187" s="59" t="s">
        <v>67</v>
      </c>
      <c r="B187" s="40" t="s">
        <v>117</v>
      </c>
      <c r="C187" s="40"/>
      <c r="D187" s="64">
        <f>D188</f>
        <v>6761</v>
      </c>
      <c r="F187" s="84">
        <f>F188</f>
        <v>1527</v>
      </c>
      <c r="G187" s="75"/>
      <c r="H187" s="75"/>
      <c r="I187" s="75"/>
      <c r="J187" s="75"/>
      <c r="K187" s="75"/>
      <c r="L187" s="75"/>
      <c r="M187" s="75"/>
      <c r="N187" s="75"/>
      <c r="O187" s="75"/>
      <c r="P187" s="75"/>
    </row>
    <row r="188" spans="1:16" ht="33" customHeight="1" x14ac:dyDescent="0.25">
      <c r="A188" s="59" t="s">
        <v>22</v>
      </c>
      <c r="B188" s="40" t="s">
        <v>117</v>
      </c>
      <c r="C188" s="40">
        <v>200</v>
      </c>
      <c r="D188" s="64">
        <f>F188+G188+N188</f>
        <v>6761</v>
      </c>
      <c r="F188" s="84">
        <v>1527</v>
      </c>
      <c r="G188" s="75">
        <v>150</v>
      </c>
      <c r="H188" s="75"/>
      <c r="I188" s="75"/>
      <c r="J188" s="75"/>
      <c r="K188" s="75"/>
      <c r="L188" s="75"/>
      <c r="M188" s="75"/>
      <c r="N188" s="75">
        <v>5084</v>
      </c>
      <c r="O188" s="75"/>
      <c r="P188" s="75"/>
    </row>
    <row r="189" spans="1:16" ht="48.75" customHeight="1" x14ac:dyDescent="0.25">
      <c r="A189" s="59" t="s">
        <v>119</v>
      </c>
      <c r="B189" s="40" t="s">
        <v>118</v>
      </c>
      <c r="C189" s="40"/>
      <c r="D189" s="64">
        <f>D190</f>
        <v>1380</v>
      </c>
      <c r="F189" s="84">
        <f>F190</f>
        <v>630</v>
      </c>
      <c r="G189" s="75"/>
      <c r="H189" s="75"/>
      <c r="I189" s="75"/>
      <c r="J189" s="75"/>
      <c r="K189" s="75"/>
      <c r="L189" s="75"/>
      <c r="M189" s="75"/>
      <c r="N189" s="75"/>
      <c r="O189" s="75"/>
      <c r="P189" s="75"/>
    </row>
    <row r="190" spans="1:16" ht="33" customHeight="1" x14ac:dyDescent="0.25">
      <c r="A190" s="59" t="s">
        <v>22</v>
      </c>
      <c r="B190" s="40" t="s">
        <v>118</v>
      </c>
      <c r="C190" s="40">
        <v>200</v>
      </c>
      <c r="D190" s="64">
        <f>M190+N190</f>
        <v>1380</v>
      </c>
      <c r="F190" s="84">
        <v>630</v>
      </c>
      <c r="G190" s="75"/>
      <c r="H190" s="75"/>
      <c r="I190" s="75"/>
      <c r="J190" s="75"/>
      <c r="K190" s="75"/>
      <c r="L190" s="75"/>
      <c r="M190" s="75">
        <v>630</v>
      </c>
      <c r="N190" s="75">
        <v>750</v>
      </c>
      <c r="O190" s="75"/>
      <c r="P190" s="75"/>
    </row>
    <row r="191" spans="1:16" ht="36" customHeight="1" x14ac:dyDescent="0.25">
      <c r="A191" s="59" t="s">
        <v>60</v>
      </c>
      <c r="B191" s="40" t="s">
        <v>112</v>
      </c>
      <c r="C191" s="40"/>
      <c r="D191" s="64">
        <f>D192</f>
        <v>493</v>
      </c>
      <c r="F191" s="84">
        <f>F192</f>
        <v>493</v>
      </c>
      <c r="G191" s="75"/>
      <c r="H191" s="75"/>
      <c r="I191" s="75"/>
      <c r="J191" s="75"/>
      <c r="K191" s="75"/>
      <c r="L191" s="75"/>
      <c r="M191" s="75"/>
      <c r="N191" s="75"/>
      <c r="O191" s="75"/>
      <c r="P191" s="75"/>
    </row>
    <row r="192" spans="1:16" ht="39" customHeight="1" x14ac:dyDescent="0.25">
      <c r="A192" s="59" t="s">
        <v>22</v>
      </c>
      <c r="B192" s="40" t="s">
        <v>112</v>
      </c>
      <c r="C192" s="40">
        <v>200</v>
      </c>
      <c r="D192" s="64">
        <v>493</v>
      </c>
      <c r="F192" s="84">
        <v>493</v>
      </c>
      <c r="G192" s="75"/>
      <c r="H192" s="75"/>
      <c r="I192" s="75"/>
      <c r="J192" s="75"/>
      <c r="K192" s="75"/>
      <c r="L192" s="75"/>
      <c r="M192" s="75"/>
      <c r="N192" s="75"/>
      <c r="O192" s="75"/>
      <c r="P192" s="75"/>
    </row>
    <row r="193" spans="1:16" ht="90" x14ac:dyDescent="0.25">
      <c r="A193" s="65" t="s">
        <v>209</v>
      </c>
      <c r="B193" s="40" t="s">
        <v>210</v>
      </c>
      <c r="C193" s="40"/>
      <c r="D193" s="58">
        <f>D194</f>
        <v>300</v>
      </c>
      <c r="F193" s="81">
        <f>F194</f>
        <v>300</v>
      </c>
      <c r="G193" s="75"/>
      <c r="H193" s="75"/>
      <c r="I193" s="75"/>
      <c r="J193" s="75"/>
      <c r="K193" s="75"/>
      <c r="L193" s="75"/>
      <c r="M193" s="75"/>
      <c r="N193" s="75"/>
      <c r="O193" s="75"/>
      <c r="P193" s="75"/>
    </row>
    <row r="194" spans="1:16" ht="30" x14ac:dyDescent="0.25">
      <c r="A194" s="59" t="s">
        <v>22</v>
      </c>
      <c r="B194" s="40" t="s">
        <v>210</v>
      </c>
      <c r="C194" s="40">
        <v>200</v>
      </c>
      <c r="D194" s="58">
        <v>300</v>
      </c>
      <c r="F194" s="81">
        <v>300</v>
      </c>
      <c r="G194" s="75"/>
      <c r="H194" s="75"/>
      <c r="I194" s="75"/>
      <c r="J194" s="75"/>
      <c r="K194" s="75"/>
      <c r="L194" s="75"/>
      <c r="M194" s="75"/>
      <c r="N194" s="75"/>
      <c r="O194" s="75"/>
      <c r="P194" s="75"/>
    </row>
    <row r="195" spans="1:16" ht="36.75" customHeight="1" x14ac:dyDescent="0.25">
      <c r="A195" s="65" t="s">
        <v>64</v>
      </c>
      <c r="B195" s="40" t="s">
        <v>222</v>
      </c>
      <c r="C195" s="40"/>
      <c r="D195" s="58">
        <f>D196</f>
        <v>489</v>
      </c>
      <c r="F195" s="81">
        <f>F196</f>
        <v>489</v>
      </c>
      <c r="G195" s="75"/>
      <c r="H195" s="75"/>
      <c r="I195" s="75"/>
      <c r="J195" s="75"/>
      <c r="K195" s="75"/>
      <c r="L195" s="75"/>
      <c r="M195" s="75"/>
      <c r="N195" s="75"/>
      <c r="O195" s="75"/>
      <c r="P195" s="75"/>
    </row>
    <row r="196" spans="1:16" ht="30" x14ac:dyDescent="0.25">
      <c r="A196" s="59" t="s">
        <v>22</v>
      </c>
      <c r="B196" s="40" t="s">
        <v>222</v>
      </c>
      <c r="C196" s="40">
        <v>200</v>
      </c>
      <c r="D196" s="58">
        <v>489</v>
      </c>
      <c r="F196" s="81">
        <v>489</v>
      </c>
      <c r="G196" s="75"/>
      <c r="H196" s="75"/>
      <c r="I196" s="75"/>
      <c r="J196" s="75"/>
      <c r="K196" s="75"/>
      <c r="L196" s="75"/>
      <c r="M196" s="75"/>
      <c r="N196" s="75"/>
      <c r="O196" s="75"/>
      <c r="P196" s="75"/>
    </row>
    <row r="197" spans="1:16" ht="84" customHeight="1" x14ac:dyDescent="0.25">
      <c r="A197" s="61" t="s">
        <v>230</v>
      </c>
      <c r="B197" s="40" t="s">
        <v>231</v>
      </c>
      <c r="C197" s="40"/>
      <c r="D197" s="58">
        <f>D198</f>
        <v>1486</v>
      </c>
      <c r="F197" s="81">
        <f>F198</f>
        <v>1486</v>
      </c>
      <c r="G197" s="75"/>
      <c r="H197" s="75"/>
      <c r="I197" s="75"/>
      <c r="J197" s="75"/>
      <c r="K197" s="75"/>
      <c r="L197" s="75"/>
      <c r="M197" s="75"/>
      <c r="N197" s="75"/>
      <c r="O197" s="75"/>
      <c r="P197" s="75"/>
    </row>
    <row r="198" spans="1:16" ht="30" x14ac:dyDescent="0.25">
      <c r="A198" s="59" t="s">
        <v>22</v>
      </c>
      <c r="B198" s="40" t="s">
        <v>231</v>
      </c>
      <c r="C198" s="40">
        <v>200</v>
      </c>
      <c r="D198" s="58">
        <v>1486</v>
      </c>
      <c r="F198" s="81">
        <v>1486</v>
      </c>
      <c r="G198" s="75"/>
      <c r="H198" s="75"/>
      <c r="I198" s="75"/>
      <c r="J198" s="75"/>
      <c r="K198" s="75"/>
      <c r="L198" s="75"/>
      <c r="M198" s="75"/>
      <c r="N198" s="75"/>
      <c r="O198" s="75"/>
      <c r="P198" s="75"/>
    </row>
    <row r="199" spans="1:16" ht="90" x14ac:dyDescent="0.25">
      <c r="A199" s="59" t="s">
        <v>243</v>
      </c>
      <c r="B199" s="40" t="s">
        <v>244</v>
      </c>
      <c r="C199" s="40"/>
      <c r="D199" s="58">
        <f>D200</f>
        <v>300</v>
      </c>
      <c r="F199" s="81">
        <f>F200</f>
        <v>300</v>
      </c>
      <c r="G199" s="75"/>
      <c r="H199" s="75"/>
      <c r="I199" s="75"/>
      <c r="J199" s="75"/>
      <c r="K199" s="75"/>
      <c r="L199" s="75"/>
      <c r="M199" s="75"/>
      <c r="N199" s="75"/>
      <c r="O199" s="75"/>
      <c r="P199" s="75"/>
    </row>
    <row r="200" spans="1:16" ht="30" x14ac:dyDescent="0.25">
      <c r="A200" s="59" t="s">
        <v>22</v>
      </c>
      <c r="B200" s="40" t="s">
        <v>244</v>
      </c>
      <c r="C200" s="40">
        <v>200</v>
      </c>
      <c r="D200" s="58">
        <v>300</v>
      </c>
      <c r="F200" s="81">
        <v>300</v>
      </c>
      <c r="G200" s="75"/>
      <c r="H200" s="75"/>
      <c r="I200" s="75"/>
      <c r="J200" s="75"/>
      <c r="K200" s="75"/>
      <c r="L200" s="75"/>
      <c r="M200" s="75"/>
      <c r="N200" s="75"/>
      <c r="O200" s="75"/>
      <c r="P200" s="75"/>
    </row>
    <row r="201" spans="1:16" ht="30" x14ac:dyDescent="0.25">
      <c r="A201" s="59" t="s">
        <v>65</v>
      </c>
      <c r="B201" s="40" t="s">
        <v>223</v>
      </c>
      <c r="C201" s="40"/>
      <c r="D201" s="58">
        <f>D202</f>
        <v>54.3</v>
      </c>
      <c r="F201" s="81">
        <f>F202</f>
        <v>54.3</v>
      </c>
      <c r="G201" s="75"/>
      <c r="H201" s="75"/>
      <c r="I201" s="75"/>
      <c r="J201" s="75"/>
      <c r="K201" s="75"/>
      <c r="L201" s="75"/>
      <c r="M201" s="75"/>
      <c r="N201" s="75"/>
      <c r="O201" s="75"/>
      <c r="P201" s="75"/>
    </row>
    <row r="202" spans="1:16" ht="30" x14ac:dyDescent="0.25">
      <c r="A202" s="59" t="s">
        <v>22</v>
      </c>
      <c r="B202" s="40" t="s">
        <v>223</v>
      </c>
      <c r="C202" s="40">
        <v>200</v>
      </c>
      <c r="D202" s="58">
        <v>54.3</v>
      </c>
      <c r="F202" s="81">
        <v>54.3</v>
      </c>
      <c r="G202" s="75"/>
      <c r="H202" s="75"/>
      <c r="I202" s="75"/>
      <c r="J202" s="75"/>
      <c r="K202" s="75"/>
      <c r="L202" s="75"/>
      <c r="M202" s="75"/>
      <c r="N202" s="75"/>
      <c r="O202" s="75"/>
      <c r="P202" s="75"/>
    </row>
    <row r="203" spans="1:16" ht="39" customHeight="1" x14ac:dyDescent="0.25">
      <c r="A203" s="60" t="s">
        <v>293</v>
      </c>
      <c r="B203" s="39" t="s">
        <v>120</v>
      </c>
      <c r="C203" s="39"/>
      <c r="D203" s="57">
        <f>D204+D208+D210+D212+D206</f>
        <v>11381</v>
      </c>
      <c r="F203" s="80">
        <f>F204+F208+F210+F212+F206</f>
        <v>6393.2</v>
      </c>
      <c r="G203" s="75"/>
      <c r="H203" s="75"/>
      <c r="I203" s="75"/>
      <c r="J203" s="75"/>
      <c r="K203" s="75"/>
      <c r="L203" s="75"/>
      <c r="M203" s="75"/>
      <c r="N203" s="75"/>
      <c r="O203" s="75"/>
      <c r="P203" s="75"/>
    </row>
    <row r="204" spans="1:16" ht="81" customHeight="1" x14ac:dyDescent="0.25">
      <c r="A204" s="61" t="s">
        <v>121</v>
      </c>
      <c r="B204" s="40" t="s">
        <v>281</v>
      </c>
      <c r="C204" s="40"/>
      <c r="D204" s="58">
        <f>D205</f>
        <v>990</v>
      </c>
      <c r="F204" s="81">
        <f>F205</f>
        <v>869</v>
      </c>
      <c r="G204" s="75"/>
      <c r="H204" s="75"/>
      <c r="I204" s="75"/>
      <c r="J204" s="75"/>
      <c r="K204" s="75"/>
      <c r="L204" s="75"/>
      <c r="M204" s="75"/>
      <c r="N204" s="75"/>
      <c r="O204" s="75"/>
      <c r="P204" s="75"/>
    </row>
    <row r="205" spans="1:16" ht="30" x14ac:dyDescent="0.25">
      <c r="A205" s="59" t="s">
        <v>22</v>
      </c>
      <c r="B205" s="40" t="s">
        <v>281</v>
      </c>
      <c r="C205" s="40">
        <v>200</v>
      </c>
      <c r="D205" s="58">
        <f>F205+G205</f>
        <v>990</v>
      </c>
      <c r="F205" s="81">
        <v>869</v>
      </c>
      <c r="G205" s="75">
        <v>121</v>
      </c>
      <c r="H205" s="75"/>
      <c r="I205" s="75"/>
      <c r="J205" s="75"/>
      <c r="K205" s="75"/>
      <c r="L205" s="75"/>
      <c r="M205" s="75"/>
      <c r="N205" s="75"/>
      <c r="O205" s="75"/>
      <c r="P205" s="75"/>
    </row>
    <row r="206" spans="1:16" ht="33.75" customHeight="1" x14ac:dyDescent="0.25">
      <c r="A206" s="59" t="s">
        <v>257</v>
      </c>
      <c r="B206" s="40" t="s">
        <v>282</v>
      </c>
      <c r="C206" s="40"/>
      <c r="D206" s="58">
        <f>D207</f>
        <v>5500</v>
      </c>
      <c r="F206" s="81">
        <f>F207</f>
        <v>1500</v>
      </c>
      <c r="G206" s="75"/>
      <c r="H206" s="75"/>
      <c r="I206" s="75"/>
      <c r="J206" s="75"/>
      <c r="K206" s="75"/>
      <c r="L206" s="75"/>
      <c r="M206" s="75"/>
      <c r="N206" s="75"/>
      <c r="O206" s="75"/>
      <c r="P206" s="75"/>
    </row>
    <row r="207" spans="1:16" ht="33.75" customHeight="1" x14ac:dyDescent="0.25">
      <c r="A207" s="61" t="s">
        <v>32</v>
      </c>
      <c r="B207" s="40" t="s">
        <v>282</v>
      </c>
      <c r="C207" s="40">
        <v>400</v>
      </c>
      <c r="D207" s="58">
        <f>F207+G207</f>
        <v>5500</v>
      </c>
      <c r="F207" s="81">
        <v>1500</v>
      </c>
      <c r="G207" s="75">
        <v>4000</v>
      </c>
      <c r="H207" s="75"/>
      <c r="I207" s="75"/>
      <c r="J207" s="75"/>
      <c r="K207" s="75"/>
      <c r="L207" s="75"/>
      <c r="M207" s="75"/>
      <c r="N207" s="75"/>
      <c r="O207" s="75"/>
      <c r="P207" s="75"/>
    </row>
    <row r="208" spans="1:16" ht="30" x14ac:dyDescent="0.25">
      <c r="A208" s="61" t="s">
        <v>122</v>
      </c>
      <c r="B208" s="40" t="s">
        <v>283</v>
      </c>
      <c r="C208" s="40"/>
      <c r="D208" s="58">
        <f>D209</f>
        <v>105.2</v>
      </c>
      <c r="F208" s="81">
        <f>F209</f>
        <v>105.2</v>
      </c>
      <c r="G208" s="75"/>
      <c r="H208" s="75"/>
      <c r="I208" s="75"/>
      <c r="J208" s="75"/>
      <c r="K208" s="75"/>
      <c r="L208" s="75"/>
      <c r="M208" s="75"/>
      <c r="N208" s="75"/>
      <c r="O208" s="75"/>
      <c r="P208" s="75"/>
    </row>
    <row r="209" spans="1:16" ht="30" x14ac:dyDescent="0.25">
      <c r="A209" s="59" t="s">
        <v>22</v>
      </c>
      <c r="B209" s="40" t="s">
        <v>283</v>
      </c>
      <c r="C209" s="40">
        <v>200</v>
      </c>
      <c r="D209" s="58">
        <v>105.2</v>
      </c>
      <c r="F209" s="81">
        <v>105.2</v>
      </c>
      <c r="G209" s="75"/>
      <c r="H209" s="75"/>
      <c r="I209" s="75"/>
      <c r="J209" s="75"/>
      <c r="K209" s="75"/>
      <c r="L209" s="75"/>
      <c r="M209" s="75"/>
      <c r="N209" s="75"/>
      <c r="O209" s="75"/>
      <c r="P209" s="75"/>
    </row>
    <row r="210" spans="1:16" ht="60" x14ac:dyDescent="0.25">
      <c r="A210" s="61" t="s">
        <v>229</v>
      </c>
      <c r="B210" s="40" t="s">
        <v>284</v>
      </c>
      <c r="C210" s="40"/>
      <c r="D210" s="58">
        <f>D211</f>
        <v>3190.5</v>
      </c>
      <c r="F210" s="81">
        <f>F211</f>
        <v>2613</v>
      </c>
      <c r="G210" s="75"/>
      <c r="H210" s="75"/>
      <c r="I210" s="75"/>
      <c r="J210" s="75"/>
      <c r="K210" s="75"/>
      <c r="L210" s="75"/>
      <c r="M210" s="75"/>
      <c r="N210" s="75"/>
      <c r="O210" s="75"/>
      <c r="P210" s="75"/>
    </row>
    <row r="211" spans="1:16" ht="30" x14ac:dyDescent="0.25">
      <c r="A211" s="61" t="s">
        <v>32</v>
      </c>
      <c r="B211" s="40" t="s">
        <v>284</v>
      </c>
      <c r="C211" s="40">
        <v>400</v>
      </c>
      <c r="D211" s="58">
        <f>F211+G211</f>
        <v>3190.5</v>
      </c>
      <c r="F211" s="81">
        <v>2613</v>
      </c>
      <c r="G211" s="75">
        <v>577.5</v>
      </c>
      <c r="H211" s="75"/>
      <c r="I211" s="75"/>
      <c r="J211" s="75"/>
      <c r="K211" s="75"/>
      <c r="L211" s="75"/>
      <c r="M211" s="75"/>
      <c r="N211" s="75"/>
      <c r="O211" s="75"/>
      <c r="P211" s="75"/>
    </row>
    <row r="212" spans="1:16" ht="80.25" customHeight="1" x14ac:dyDescent="0.25">
      <c r="A212" s="61" t="s">
        <v>228</v>
      </c>
      <c r="B212" s="40" t="s">
        <v>285</v>
      </c>
      <c r="C212" s="40"/>
      <c r="D212" s="58">
        <f>D213</f>
        <v>1595.3</v>
      </c>
      <c r="F212" s="81">
        <f>F213</f>
        <v>1306</v>
      </c>
      <c r="G212" s="75"/>
      <c r="H212" s="75"/>
      <c r="I212" s="75"/>
      <c r="J212" s="75"/>
      <c r="K212" s="75"/>
      <c r="L212" s="75"/>
      <c r="M212" s="75"/>
      <c r="N212" s="75"/>
      <c r="O212" s="75"/>
      <c r="P212" s="75"/>
    </row>
    <row r="213" spans="1:16" ht="30" x14ac:dyDescent="0.25">
      <c r="A213" s="61" t="s">
        <v>32</v>
      </c>
      <c r="B213" s="40" t="s">
        <v>285</v>
      </c>
      <c r="C213" s="40">
        <v>400</v>
      </c>
      <c r="D213" s="58">
        <f>F213+G213</f>
        <v>1595.3</v>
      </c>
      <c r="F213" s="81">
        <v>1306</v>
      </c>
      <c r="G213" s="75">
        <v>289.3</v>
      </c>
      <c r="H213" s="75"/>
      <c r="I213" s="75"/>
      <c r="J213" s="75"/>
      <c r="K213" s="75"/>
      <c r="L213" s="75"/>
      <c r="M213" s="75"/>
      <c r="N213" s="75"/>
      <c r="O213" s="75"/>
      <c r="P213" s="75"/>
    </row>
    <row r="214" spans="1:16" ht="57" x14ac:dyDescent="0.25">
      <c r="A214" s="62" t="s">
        <v>271</v>
      </c>
      <c r="B214" s="44" t="s">
        <v>9</v>
      </c>
      <c r="C214" s="44"/>
      <c r="D214" s="55">
        <f>D215</f>
        <v>86301.7</v>
      </c>
      <c r="F214" s="79" t="e">
        <f>F215</f>
        <v>#REF!</v>
      </c>
      <c r="G214" s="75"/>
      <c r="H214" s="75"/>
      <c r="I214" s="75"/>
      <c r="J214" s="75"/>
      <c r="K214" s="75"/>
      <c r="L214" s="75"/>
      <c r="M214" s="75"/>
      <c r="N214" s="75"/>
      <c r="O214" s="75"/>
      <c r="P214" s="75"/>
    </row>
    <row r="215" spans="1:16" ht="60" x14ac:dyDescent="0.25">
      <c r="A215" s="60" t="s">
        <v>292</v>
      </c>
      <c r="B215" s="39" t="s">
        <v>256</v>
      </c>
      <c r="C215" s="39"/>
      <c r="D215" s="57">
        <f>D216+D218+D220+D222</f>
        <v>86301.7</v>
      </c>
      <c r="F215" s="80" t="e">
        <f>F216+F218+F220+F222+#REF!</f>
        <v>#REF!</v>
      </c>
      <c r="G215" s="75"/>
      <c r="H215" s="75"/>
      <c r="I215" s="75"/>
      <c r="J215" s="75"/>
      <c r="K215" s="75"/>
      <c r="L215" s="75"/>
      <c r="M215" s="75"/>
      <c r="N215" s="75"/>
      <c r="O215" s="75"/>
      <c r="P215" s="75"/>
    </row>
    <row r="216" spans="1:16" ht="67.5" customHeight="1" x14ac:dyDescent="0.25">
      <c r="A216" s="65" t="s">
        <v>253</v>
      </c>
      <c r="B216" s="40" t="s">
        <v>262</v>
      </c>
      <c r="C216" s="40"/>
      <c r="D216" s="58">
        <f>D217</f>
        <v>54227</v>
      </c>
      <c r="F216" s="81">
        <f>F217</f>
        <v>42636.3</v>
      </c>
      <c r="G216" s="75"/>
      <c r="H216" s="75"/>
      <c r="I216" s="75"/>
      <c r="J216" s="75"/>
      <c r="K216" s="75"/>
      <c r="L216" s="75"/>
      <c r="M216" s="75"/>
      <c r="N216" s="75"/>
      <c r="O216" s="75"/>
      <c r="P216" s="75"/>
    </row>
    <row r="217" spans="1:16" ht="30" x14ac:dyDescent="0.25">
      <c r="A217" s="59" t="s">
        <v>22</v>
      </c>
      <c r="B217" s="40" t="s">
        <v>262</v>
      </c>
      <c r="C217" s="40">
        <v>200</v>
      </c>
      <c r="D217" s="58">
        <f>F217+G217</f>
        <v>54227</v>
      </c>
      <c r="F217" s="81">
        <v>42636.3</v>
      </c>
      <c r="G217" s="75">
        <v>11590.7</v>
      </c>
      <c r="H217" s="75"/>
      <c r="I217" s="75"/>
      <c r="J217" s="75"/>
      <c r="K217" s="75"/>
      <c r="L217" s="75"/>
      <c r="M217" s="75"/>
      <c r="N217" s="75"/>
      <c r="O217" s="75"/>
      <c r="P217" s="75"/>
    </row>
    <row r="218" spans="1:16" ht="30" x14ac:dyDescent="0.25">
      <c r="A218" s="65" t="s">
        <v>254</v>
      </c>
      <c r="B218" s="40" t="s">
        <v>263</v>
      </c>
      <c r="C218" s="41"/>
      <c r="D218" s="58">
        <f>D219</f>
        <v>1000</v>
      </c>
      <c r="F218" s="81">
        <f>F219</f>
        <v>1000</v>
      </c>
      <c r="G218" s="75"/>
      <c r="H218" s="75"/>
      <c r="I218" s="75"/>
      <c r="J218" s="75"/>
      <c r="K218" s="75"/>
      <c r="L218" s="75"/>
      <c r="M218" s="75"/>
      <c r="N218" s="75"/>
      <c r="O218" s="75"/>
      <c r="P218" s="75"/>
    </row>
    <row r="219" spans="1:16" ht="30" x14ac:dyDescent="0.25">
      <c r="A219" s="59" t="s">
        <v>22</v>
      </c>
      <c r="B219" s="40" t="s">
        <v>263</v>
      </c>
      <c r="C219" s="41" t="s">
        <v>27</v>
      </c>
      <c r="D219" s="58">
        <v>1000</v>
      </c>
      <c r="F219" s="81">
        <v>1000</v>
      </c>
      <c r="G219" s="75"/>
      <c r="H219" s="75"/>
      <c r="I219" s="75"/>
      <c r="J219" s="75"/>
      <c r="K219" s="75"/>
      <c r="L219" s="75"/>
      <c r="M219" s="75"/>
      <c r="N219" s="75"/>
      <c r="O219" s="75"/>
      <c r="P219" s="75"/>
    </row>
    <row r="220" spans="1:16" ht="45" x14ac:dyDescent="0.25">
      <c r="A220" s="61" t="s">
        <v>255</v>
      </c>
      <c r="B220" s="40" t="s">
        <v>264</v>
      </c>
      <c r="C220" s="40"/>
      <c r="D220" s="58">
        <f>D221</f>
        <v>1900</v>
      </c>
      <c r="F220" s="81">
        <f>F221</f>
        <v>1900</v>
      </c>
      <c r="G220" s="75"/>
      <c r="H220" s="75"/>
      <c r="I220" s="75"/>
      <c r="J220" s="75"/>
      <c r="K220" s="75"/>
      <c r="L220" s="75"/>
      <c r="M220" s="75"/>
      <c r="N220" s="75"/>
      <c r="O220" s="75"/>
      <c r="P220" s="75"/>
    </row>
    <row r="221" spans="1:16" ht="30" x14ac:dyDescent="0.25">
      <c r="A221" s="59" t="s">
        <v>22</v>
      </c>
      <c r="B221" s="40" t="s">
        <v>264</v>
      </c>
      <c r="C221" s="40">
        <v>200</v>
      </c>
      <c r="D221" s="58">
        <v>1900</v>
      </c>
      <c r="F221" s="81">
        <v>1900</v>
      </c>
      <c r="G221" s="75"/>
      <c r="H221" s="75"/>
      <c r="I221" s="75"/>
      <c r="J221" s="75"/>
      <c r="K221" s="75"/>
      <c r="L221" s="75"/>
      <c r="M221" s="75"/>
      <c r="N221" s="75"/>
      <c r="O221" s="75"/>
      <c r="P221" s="75"/>
    </row>
    <row r="222" spans="1:16" ht="30" x14ac:dyDescent="0.25">
      <c r="A222" s="61" t="s">
        <v>207</v>
      </c>
      <c r="B222" s="40" t="s">
        <v>267</v>
      </c>
      <c r="C222" s="40"/>
      <c r="D222" s="58">
        <f>D223</f>
        <v>29174.7</v>
      </c>
      <c r="F222" s="81">
        <f>F223</f>
        <v>28883</v>
      </c>
      <c r="G222" s="75"/>
      <c r="H222" s="75"/>
      <c r="I222" s="75"/>
      <c r="J222" s="75"/>
      <c r="K222" s="75"/>
      <c r="L222" s="75"/>
      <c r="M222" s="75"/>
      <c r="N222" s="75"/>
      <c r="O222" s="75"/>
      <c r="P222" s="75"/>
    </row>
    <row r="223" spans="1:16" ht="30" x14ac:dyDescent="0.25">
      <c r="A223" s="59" t="s">
        <v>22</v>
      </c>
      <c r="B223" s="40" t="s">
        <v>267</v>
      </c>
      <c r="C223" s="40">
        <v>200</v>
      </c>
      <c r="D223" s="58">
        <f>F223+G223</f>
        <v>29174.7</v>
      </c>
      <c r="F223" s="81">
        <v>28883</v>
      </c>
      <c r="G223" s="75">
        <v>291.7</v>
      </c>
      <c r="H223" s="75"/>
      <c r="I223" s="75"/>
      <c r="J223" s="75"/>
      <c r="K223" s="75"/>
      <c r="L223" s="75"/>
      <c r="M223" s="75"/>
      <c r="N223" s="75"/>
      <c r="O223" s="75"/>
      <c r="P223" s="75"/>
    </row>
    <row r="224" spans="1:16" ht="42.75" x14ac:dyDescent="0.25">
      <c r="A224" s="62" t="s">
        <v>252</v>
      </c>
      <c r="B224" s="44" t="s">
        <v>10</v>
      </c>
      <c r="C224" s="44"/>
      <c r="D224" s="55">
        <f>D225+D231+D267+D273</f>
        <v>85106.700000000012</v>
      </c>
      <c r="F224" s="79">
        <f>F225+F231+F267+F273</f>
        <v>74756.399999999994</v>
      </c>
      <c r="G224" s="75"/>
      <c r="H224" s="75"/>
      <c r="I224" s="75"/>
      <c r="J224" s="75"/>
      <c r="K224" s="75"/>
      <c r="L224" s="75"/>
      <c r="M224" s="75"/>
      <c r="N224" s="75"/>
      <c r="O224" s="75"/>
      <c r="P224" s="75"/>
    </row>
    <row r="225" spans="1:16" ht="47.25" customHeight="1" x14ac:dyDescent="0.25">
      <c r="A225" s="60" t="s">
        <v>138</v>
      </c>
      <c r="B225" s="39" t="s">
        <v>139</v>
      </c>
      <c r="C225" s="39"/>
      <c r="D225" s="57">
        <f>D226+D229</f>
        <v>2457.7999999999997</v>
      </c>
      <c r="F225" s="80">
        <f>F226+F229</f>
        <v>2454.3000000000002</v>
      </c>
      <c r="G225" s="75"/>
      <c r="H225" s="75"/>
      <c r="I225" s="75"/>
      <c r="J225" s="75"/>
      <c r="K225" s="75"/>
      <c r="L225" s="75"/>
      <c r="M225" s="75"/>
      <c r="N225" s="75"/>
      <c r="O225" s="75"/>
      <c r="P225" s="75"/>
    </row>
    <row r="226" spans="1:16" ht="30" x14ac:dyDescent="0.25">
      <c r="A226" s="61" t="s">
        <v>12</v>
      </c>
      <c r="B226" s="40" t="s">
        <v>140</v>
      </c>
      <c r="C226" s="40"/>
      <c r="D226" s="58">
        <f>D227+D228</f>
        <v>1105.5999999999999</v>
      </c>
      <c r="F226" s="81">
        <f>F227+F228</f>
        <v>982.7</v>
      </c>
      <c r="G226" s="75"/>
      <c r="H226" s="75"/>
      <c r="I226" s="75"/>
      <c r="J226" s="75"/>
      <c r="K226" s="75"/>
      <c r="L226" s="75"/>
      <c r="M226" s="75"/>
      <c r="N226" s="75"/>
      <c r="O226" s="75"/>
      <c r="P226" s="75"/>
    </row>
    <row r="227" spans="1:16" ht="60" x14ac:dyDescent="0.25">
      <c r="A227" s="61" t="s">
        <v>23</v>
      </c>
      <c r="B227" s="40" t="s">
        <v>140</v>
      </c>
      <c r="C227" s="40">
        <v>100</v>
      </c>
      <c r="D227" s="58">
        <f>F227+G227+N227</f>
        <v>833</v>
      </c>
      <c r="F227" s="81">
        <v>710.1</v>
      </c>
      <c r="G227" s="75">
        <v>114.9</v>
      </c>
      <c r="H227" s="75"/>
      <c r="I227" s="75"/>
      <c r="J227" s="75"/>
      <c r="K227" s="75"/>
      <c r="L227" s="75"/>
      <c r="M227" s="75"/>
      <c r="N227" s="75">
        <v>8</v>
      </c>
      <c r="O227" s="75"/>
      <c r="P227" s="75"/>
    </row>
    <row r="228" spans="1:16" ht="30" x14ac:dyDescent="0.25">
      <c r="A228" s="59" t="s">
        <v>22</v>
      </c>
      <c r="B228" s="40" t="s">
        <v>140</v>
      </c>
      <c r="C228" s="40">
        <v>200</v>
      </c>
      <c r="D228" s="58">
        <v>272.60000000000002</v>
      </c>
      <c r="F228" s="81">
        <v>272.60000000000002</v>
      </c>
      <c r="G228" s="75"/>
      <c r="H228" s="75"/>
      <c r="I228" s="75"/>
      <c r="J228" s="75"/>
      <c r="K228" s="75"/>
      <c r="L228" s="75"/>
      <c r="M228" s="75"/>
      <c r="N228" s="75"/>
      <c r="O228" s="75"/>
      <c r="P228" s="75"/>
    </row>
    <row r="229" spans="1:16" ht="37.5" customHeight="1" x14ac:dyDescent="0.25">
      <c r="A229" s="61" t="s">
        <v>163</v>
      </c>
      <c r="B229" s="40" t="s">
        <v>164</v>
      </c>
      <c r="C229" s="40"/>
      <c r="D229" s="58">
        <f>D230</f>
        <v>1352.1999999999998</v>
      </c>
      <c r="F229" s="81">
        <f>F230</f>
        <v>1471.6</v>
      </c>
      <c r="G229" s="75"/>
      <c r="H229" s="75"/>
      <c r="I229" s="75"/>
      <c r="J229" s="75"/>
      <c r="K229" s="75"/>
      <c r="L229" s="75"/>
      <c r="M229" s="75"/>
      <c r="N229" s="75"/>
      <c r="O229" s="75"/>
      <c r="P229" s="75"/>
    </row>
    <row r="230" spans="1:16" ht="60" x14ac:dyDescent="0.25">
      <c r="A230" s="61" t="s">
        <v>23</v>
      </c>
      <c r="B230" s="40" t="s">
        <v>164</v>
      </c>
      <c r="C230" s="40">
        <v>100</v>
      </c>
      <c r="D230" s="58">
        <f>F230+G230+N230</f>
        <v>1352.1999999999998</v>
      </c>
      <c r="F230" s="81">
        <v>1471.6</v>
      </c>
      <c r="G230" s="75">
        <v>-127.4</v>
      </c>
      <c r="H230" s="75"/>
      <c r="I230" s="75"/>
      <c r="J230" s="75"/>
      <c r="K230" s="75"/>
      <c r="L230" s="75"/>
      <c r="M230" s="75"/>
      <c r="N230" s="75">
        <v>8</v>
      </c>
      <c r="O230" s="75"/>
      <c r="P230" s="75"/>
    </row>
    <row r="231" spans="1:16" ht="45" x14ac:dyDescent="0.25">
      <c r="A231" s="60" t="s">
        <v>141</v>
      </c>
      <c r="B231" s="39" t="s">
        <v>142</v>
      </c>
      <c r="C231" s="40"/>
      <c r="D231" s="58">
        <f>D232+D236+D238+D240+D243+D245+D248+D250+D253+D259+D262+D255+D257+D264</f>
        <v>73559.900000000009</v>
      </c>
      <c r="F231" s="81">
        <f>F232+F236+F238+F240+F243+F245+F248+F250+F253+F259+F262+F255</f>
        <v>64339.299999999996</v>
      </c>
      <c r="G231" s="75"/>
      <c r="H231" s="75"/>
      <c r="I231" s="75"/>
      <c r="J231" s="75"/>
      <c r="K231" s="75"/>
      <c r="L231" s="75"/>
      <c r="M231" s="75"/>
      <c r="N231" s="75"/>
      <c r="O231" s="75"/>
      <c r="P231" s="75"/>
    </row>
    <row r="232" spans="1:16" ht="30" x14ac:dyDescent="0.25">
      <c r="A232" s="61" t="s">
        <v>12</v>
      </c>
      <c r="B232" s="40" t="s">
        <v>144</v>
      </c>
      <c r="C232" s="40"/>
      <c r="D232" s="58">
        <f>D233+D234+D235</f>
        <v>57201.2</v>
      </c>
      <c r="F232" s="81">
        <f>F233+F234+F235</f>
        <v>50183.199999999997</v>
      </c>
      <c r="G232" s="75"/>
      <c r="H232" s="75"/>
      <c r="I232" s="75"/>
      <c r="J232" s="75"/>
      <c r="K232" s="75"/>
      <c r="L232" s="75"/>
      <c r="M232" s="75"/>
      <c r="N232" s="75"/>
      <c r="O232" s="75"/>
      <c r="P232" s="75"/>
    </row>
    <row r="233" spans="1:16" ht="60" x14ac:dyDescent="0.25">
      <c r="A233" s="61" t="s">
        <v>23</v>
      </c>
      <c r="B233" s="40" t="s">
        <v>144</v>
      </c>
      <c r="C233" s="40">
        <v>100</v>
      </c>
      <c r="D233" s="58">
        <f>F233+G233+N233</f>
        <v>50409.599999999999</v>
      </c>
      <c r="F233" s="81">
        <v>43791.5</v>
      </c>
      <c r="G233" s="83">
        <v>6518.1</v>
      </c>
      <c r="H233" s="83" t="s">
        <v>321</v>
      </c>
      <c r="I233" s="75"/>
      <c r="J233" s="75"/>
      <c r="K233" s="75"/>
      <c r="L233" s="75"/>
      <c r="M233" s="75"/>
      <c r="N233" s="75">
        <v>100</v>
      </c>
      <c r="O233" s="75"/>
      <c r="P233" s="75"/>
    </row>
    <row r="234" spans="1:16" ht="30" x14ac:dyDescent="0.25">
      <c r="A234" s="59" t="s">
        <v>22</v>
      </c>
      <c r="B234" s="40" t="s">
        <v>144</v>
      </c>
      <c r="C234" s="40">
        <v>200</v>
      </c>
      <c r="D234" s="58">
        <f>F234+G234+N234</f>
        <v>6726.5999999999995</v>
      </c>
      <c r="F234" s="81">
        <v>6326.7</v>
      </c>
      <c r="G234" s="75">
        <v>-0.1</v>
      </c>
      <c r="H234" s="75"/>
      <c r="I234" s="75"/>
      <c r="J234" s="75"/>
      <c r="K234" s="75"/>
      <c r="L234" s="75"/>
      <c r="M234" s="75"/>
      <c r="N234" s="75">
        <v>400</v>
      </c>
      <c r="O234" s="75"/>
      <c r="P234" s="75"/>
    </row>
    <row r="235" spans="1:16" x14ac:dyDescent="0.25">
      <c r="A235" s="59" t="s">
        <v>24</v>
      </c>
      <c r="B235" s="40" t="s">
        <v>144</v>
      </c>
      <c r="C235" s="40">
        <v>800</v>
      </c>
      <c r="D235" s="58">
        <v>65</v>
      </c>
      <c r="F235" s="81">
        <v>65</v>
      </c>
      <c r="G235" s="75"/>
      <c r="H235" s="75"/>
      <c r="I235" s="75"/>
      <c r="J235" s="75"/>
      <c r="K235" s="75"/>
      <c r="L235" s="75"/>
      <c r="M235" s="75"/>
      <c r="N235" s="75"/>
      <c r="O235" s="75"/>
      <c r="P235" s="75"/>
    </row>
    <row r="236" spans="1:16" ht="30" x14ac:dyDescent="0.25">
      <c r="A236" s="59" t="s">
        <v>162</v>
      </c>
      <c r="B236" s="39" t="s">
        <v>143</v>
      </c>
      <c r="C236" s="40"/>
      <c r="D236" s="58">
        <f>D237</f>
        <v>2262.9</v>
      </c>
      <c r="F236" s="81">
        <f>F237</f>
        <v>2254.9</v>
      </c>
      <c r="G236" s="75"/>
      <c r="H236" s="75"/>
      <c r="I236" s="75"/>
      <c r="J236" s="75"/>
      <c r="K236" s="75"/>
      <c r="L236" s="75"/>
      <c r="M236" s="75"/>
      <c r="N236" s="75"/>
      <c r="O236" s="75"/>
      <c r="P236" s="75"/>
    </row>
    <row r="237" spans="1:16" ht="60" x14ac:dyDescent="0.25">
      <c r="A237" s="59" t="s">
        <v>23</v>
      </c>
      <c r="B237" s="39" t="s">
        <v>143</v>
      </c>
      <c r="C237" s="40">
        <v>100</v>
      </c>
      <c r="D237" s="58">
        <f>M237+N237</f>
        <v>2262.9</v>
      </c>
      <c r="F237" s="81">
        <v>2254.9</v>
      </c>
      <c r="G237" s="75"/>
      <c r="H237" s="75"/>
      <c r="I237" s="75"/>
      <c r="J237" s="75"/>
      <c r="K237" s="75"/>
      <c r="L237" s="75"/>
      <c r="M237" s="75">
        <v>2254.9</v>
      </c>
      <c r="N237" s="75">
        <v>8</v>
      </c>
      <c r="O237" s="75"/>
      <c r="P237" s="75"/>
    </row>
    <row r="238" spans="1:16" ht="45" x14ac:dyDescent="0.25">
      <c r="A238" s="59" t="s">
        <v>36</v>
      </c>
      <c r="B238" s="40" t="s">
        <v>145</v>
      </c>
      <c r="C238" s="40"/>
      <c r="D238" s="58">
        <f>D239</f>
        <v>4720</v>
      </c>
      <c r="F238" s="81">
        <f>F239</f>
        <v>4720</v>
      </c>
      <c r="G238" s="75"/>
      <c r="H238" s="75"/>
      <c r="I238" s="75"/>
      <c r="J238" s="75"/>
      <c r="K238" s="75"/>
      <c r="L238" s="75"/>
      <c r="M238" s="75"/>
      <c r="N238" s="75"/>
      <c r="O238" s="75"/>
      <c r="P238" s="75"/>
    </row>
    <row r="239" spans="1:16" ht="60" x14ac:dyDescent="0.25">
      <c r="A239" s="61" t="s">
        <v>23</v>
      </c>
      <c r="B239" s="40" t="s">
        <v>145</v>
      </c>
      <c r="C239" s="40">
        <v>100</v>
      </c>
      <c r="D239" s="58">
        <v>4720</v>
      </c>
      <c r="F239" s="81">
        <v>4720</v>
      </c>
      <c r="G239" s="75"/>
      <c r="H239" s="75"/>
      <c r="I239" s="75"/>
      <c r="J239" s="75"/>
      <c r="K239" s="75"/>
      <c r="L239" s="75"/>
      <c r="M239" s="75"/>
      <c r="N239" s="75"/>
      <c r="O239" s="75"/>
      <c r="P239" s="75"/>
    </row>
    <row r="240" spans="1:16" ht="18" customHeight="1" x14ac:dyDescent="0.25">
      <c r="A240" s="61" t="s">
        <v>31</v>
      </c>
      <c r="B240" s="40" t="s">
        <v>146</v>
      </c>
      <c r="C240" s="40"/>
      <c r="D240" s="58">
        <f>D241+D242</f>
        <v>2895.7</v>
      </c>
      <c r="F240" s="81">
        <f>F241+F242</f>
        <v>2488</v>
      </c>
      <c r="G240" s="75"/>
      <c r="H240" s="75"/>
      <c r="I240" s="75"/>
      <c r="J240" s="75"/>
      <c r="K240" s="75"/>
      <c r="L240" s="75"/>
      <c r="M240" s="75"/>
      <c r="N240" s="75"/>
      <c r="O240" s="75"/>
      <c r="P240" s="75"/>
    </row>
    <row r="241" spans="1:16" ht="60" x14ac:dyDescent="0.25">
      <c r="A241" s="59" t="s">
        <v>23</v>
      </c>
      <c r="B241" s="40" t="s">
        <v>146</v>
      </c>
      <c r="C241" s="40">
        <v>100</v>
      </c>
      <c r="D241" s="58">
        <f>M241+N241+O241</f>
        <v>2821.7999999999997</v>
      </c>
      <c r="F241" s="81">
        <v>2405</v>
      </c>
      <c r="G241" s="75"/>
      <c r="H241" s="75"/>
      <c r="I241" s="75"/>
      <c r="J241" s="75"/>
      <c r="K241" s="75"/>
      <c r="L241" s="75"/>
      <c r="M241" s="75">
        <v>2405</v>
      </c>
      <c r="N241" s="75">
        <v>407.7</v>
      </c>
      <c r="O241" s="75">
        <v>9.1</v>
      </c>
      <c r="P241" s="75"/>
    </row>
    <row r="242" spans="1:16" ht="30" x14ac:dyDescent="0.25">
      <c r="A242" s="59" t="s">
        <v>22</v>
      </c>
      <c r="B242" s="40" t="s">
        <v>146</v>
      </c>
      <c r="C242" s="40">
        <v>200</v>
      </c>
      <c r="D242" s="58">
        <f>F242+O242</f>
        <v>73.900000000000006</v>
      </c>
      <c r="F242" s="81">
        <v>83</v>
      </c>
      <c r="G242" s="75"/>
      <c r="H242" s="75"/>
      <c r="I242" s="75"/>
      <c r="J242" s="75"/>
      <c r="K242" s="75"/>
      <c r="L242" s="75"/>
      <c r="M242" s="75"/>
      <c r="N242" s="75"/>
      <c r="O242" s="75">
        <v>-9.1</v>
      </c>
      <c r="P242" s="75"/>
    </row>
    <row r="243" spans="1:16" x14ac:dyDescent="0.25">
      <c r="A243" s="61" t="s">
        <v>14</v>
      </c>
      <c r="B243" s="40" t="s">
        <v>147</v>
      </c>
      <c r="C243" s="40"/>
      <c r="D243" s="58">
        <f>D244</f>
        <v>2715.7</v>
      </c>
      <c r="F243" s="81">
        <f>F244</f>
        <v>2715.7</v>
      </c>
      <c r="G243" s="75"/>
      <c r="H243" s="75"/>
      <c r="I243" s="75"/>
      <c r="J243" s="75"/>
      <c r="K243" s="75"/>
      <c r="L243" s="75"/>
      <c r="M243" s="75"/>
      <c r="N243" s="75"/>
      <c r="O243" s="75"/>
      <c r="P243" s="75"/>
    </row>
    <row r="244" spans="1:16" x14ac:dyDescent="0.25">
      <c r="A244" s="61" t="s">
        <v>25</v>
      </c>
      <c r="B244" s="40" t="s">
        <v>147</v>
      </c>
      <c r="C244" s="40">
        <v>300</v>
      </c>
      <c r="D244" s="58">
        <v>2715.7</v>
      </c>
      <c r="F244" s="81">
        <v>2715.7</v>
      </c>
      <c r="G244" s="75"/>
      <c r="H244" s="75"/>
      <c r="I244" s="75"/>
      <c r="J244" s="75"/>
      <c r="K244" s="75"/>
      <c r="L244" s="75"/>
      <c r="M244" s="75"/>
      <c r="N244" s="75"/>
      <c r="O244" s="75"/>
      <c r="P244" s="75"/>
    </row>
    <row r="245" spans="1:16" ht="79.5" customHeight="1" x14ac:dyDescent="0.25">
      <c r="A245" s="59" t="s">
        <v>291</v>
      </c>
      <c r="B245" s="40" t="s">
        <v>148</v>
      </c>
      <c r="C245" s="41"/>
      <c r="D245" s="64">
        <f>D246+D247</f>
        <v>550</v>
      </c>
      <c r="F245" s="84">
        <f>F246+F247</f>
        <v>550</v>
      </c>
      <c r="G245" s="75"/>
      <c r="H245" s="75"/>
      <c r="I245" s="75"/>
      <c r="J245" s="75"/>
      <c r="K245" s="75"/>
      <c r="L245" s="75"/>
      <c r="M245" s="75"/>
      <c r="N245" s="75"/>
      <c r="O245" s="75"/>
      <c r="P245" s="75"/>
    </row>
    <row r="246" spans="1:16" ht="30" x14ac:dyDescent="0.25">
      <c r="A246" s="59" t="s">
        <v>22</v>
      </c>
      <c r="B246" s="40" t="s">
        <v>148</v>
      </c>
      <c r="C246" s="41" t="s">
        <v>27</v>
      </c>
      <c r="D246" s="64">
        <v>446</v>
      </c>
      <c r="F246" s="84">
        <v>446</v>
      </c>
      <c r="G246" s="75"/>
      <c r="H246" s="75"/>
      <c r="I246" s="75"/>
      <c r="J246" s="75"/>
      <c r="K246" s="75"/>
      <c r="L246" s="75"/>
      <c r="M246" s="75"/>
      <c r="N246" s="75"/>
      <c r="O246" s="75"/>
      <c r="P246" s="75"/>
    </row>
    <row r="247" spans="1:16" x14ac:dyDescent="0.25">
      <c r="A247" s="59" t="s">
        <v>24</v>
      </c>
      <c r="B247" s="40" t="s">
        <v>148</v>
      </c>
      <c r="C247" s="41" t="s">
        <v>30</v>
      </c>
      <c r="D247" s="64">
        <v>104</v>
      </c>
      <c r="F247" s="84">
        <v>104</v>
      </c>
      <c r="G247" s="75"/>
      <c r="H247" s="75"/>
      <c r="I247" s="75"/>
      <c r="J247" s="75"/>
      <c r="K247" s="75"/>
      <c r="L247" s="75"/>
      <c r="M247" s="75"/>
      <c r="N247" s="75"/>
      <c r="O247" s="75"/>
      <c r="P247" s="75"/>
    </row>
    <row r="248" spans="1:16" ht="99" customHeight="1" x14ac:dyDescent="0.25">
      <c r="A248" s="61" t="s">
        <v>226</v>
      </c>
      <c r="B248" s="40" t="s">
        <v>227</v>
      </c>
      <c r="C248" s="40"/>
      <c r="D248" s="58">
        <f>D249</f>
        <v>90</v>
      </c>
      <c r="F248" s="81">
        <f>F249</f>
        <v>90</v>
      </c>
      <c r="G248" s="75"/>
      <c r="H248" s="75"/>
      <c r="I248" s="75"/>
      <c r="J248" s="75"/>
      <c r="K248" s="75"/>
      <c r="L248" s="75"/>
      <c r="M248" s="75"/>
      <c r="N248" s="75"/>
      <c r="O248" s="75"/>
      <c r="P248" s="75"/>
    </row>
    <row r="249" spans="1:16" x14ac:dyDescent="0.25">
      <c r="A249" s="61" t="s">
        <v>25</v>
      </c>
      <c r="B249" s="40" t="s">
        <v>227</v>
      </c>
      <c r="C249" s="40">
        <v>300</v>
      </c>
      <c r="D249" s="58">
        <v>90</v>
      </c>
      <c r="F249" s="81">
        <v>90</v>
      </c>
      <c r="G249" s="75"/>
      <c r="H249" s="75"/>
      <c r="I249" s="75"/>
      <c r="J249" s="75"/>
      <c r="K249" s="75"/>
      <c r="L249" s="75"/>
      <c r="M249" s="75"/>
      <c r="N249" s="75"/>
      <c r="O249" s="75"/>
      <c r="P249" s="75"/>
    </row>
    <row r="250" spans="1:16" ht="60" x14ac:dyDescent="0.25">
      <c r="A250" s="61" t="s">
        <v>234</v>
      </c>
      <c r="B250" s="40" t="s">
        <v>235</v>
      </c>
      <c r="C250" s="40"/>
      <c r="D250" s="58">
        <f>D251+D252</f>
        <v>807</v>
      </c>
      <c r="F250" s="81">
        <f>F251+F252</f>
        <v>716</v>
      </c>
      <c r="G250" s="75"/>
      <c r="H250" s="75"/>
      <c r="I250" s="75"/>
      <c r="J250" s="75"/>
      <c r="K250" s="75"/>
      <c r="L250" s="75"/>
      <c r="M250" s="75"/>
      <c r="N250" s="75"/>
      <c r="O250" s="75"/>
      <c r="P250" s="75"/>
    </row>
    <row r="251" spans="1:16" ht="60" x14ac:dyDescent="0.25">
      <c r="A251" s="61" t="s">
        <v>23</v>
      </c>
      <c r="B251" s="40" t="s">
        <v>235</v>
      </c>
      <c r="C251" s="40">
        <v>100</v>
      </c>
      <c r="D251" s="58">
        <f>F251+G251</f>
        <v>682.9</v>
      </c>
      <c r="F251" s="81">
        <v>638</v>
      </c>
      <c r="G251" s="83">
        <v>44.9</v>
      </c>
      <c r="H251" s="75"/>
      <c r="I251" s="75"/>
      <c r="J251" s="75"/>
      <c r="K251" s="75"/>
      <c r="L251" s="75"/>
      <c r="M251" s="75"/>
      <c r="N251" s="75"/>
      <c r="O251" s="75"/>
      <c r="P251" s="75"/>
    </row>
    <row r="252" spans="1:16" ht="30" x14ac:dyDescent="0.25">
      <c r="A252" s="59" t="s">
        <v>22</v>
      </c>
      <c r="B252" s="40" t="s">
        <v>235</v>
      </c>
      <c r="C252" s="40">
        <v>200</v>
      </c>
      <c r="D252" s="58">
        <f>F252+G252</f>
        <v>124.1</v>
      </c>
      <c r="F252" s="81">
        <v>78</v>
      </c>
      <c r="G252" s="83">
        <v>46.1</v>
      </c>
      <c r="H252" s="75"/>
      <c r="I252" s="75"/>
      <c r="J252" s="75"/>
      <c r="K252" s="75"/>
      <c r="L252" s="75"/>
      <c r="M252" s="75"/>
      <c r="N252" s="75"/>
      <c r="O252" s="75"/>
      <c r="P252" s="75"/>
    </row>
    <row r="253" spans="1:16" ht="75" x14ac:dyDescent="0.25">
      <c r="A253" s="59" t="s">
        <v>236</v>
      </c>
      <c r="B253" s="40" t="s">
        <v>237</v>
      </c>
      <c r="C253" s="40"/>
      <c r="D253" s="58">
        <f>D254</f>
        <v>1</v>
      </c>
      <c r="F253" s="81">
        <f>F254</f>
        <v>1</v>
      </c>
      <c r="G253" s="75"/>
      <c r="H253" s="75"/>
      <c r="I253" s="75"/>
      <c r="J253" s="75"/>
      <c r="K253" s="75"/>
      <c r="L253" s="75"/>
      <c r="M253" s="75"/>
      <c r="N253" s="75"/>
      <c r="O253" s="75"/>
      <c r="P253" s="75"/>
    </row>
    <row r="254" spans="1:16" ht="30" x14ac:dyDescent="0.25">
      <c r="A254" s="59" t="s">
        <v>22</v>
      </c>
      <c r="B254" s="40" t="s">
        <v>237</v>
      </c>
      <c r="C254" s="40">
        <v>200</v>
      </c>
      <c r="D254" s="58">
        <v>1</v>
      </c>
      <c r="F254" s="81">
        <v>1</v>
      </c>
      <c r="G254" s="75"/>
      <c r="H254" s="75"/>
      <c r="I254" s="75"/>
      <c r="J254" s="75"/>
      <c r="K254" s="75"/>
      <c r="L254" s="75"/>
      <c r="M254" s="75"/>
      <c r="N254" s="75"/>
      <c r="O254" s="75"/>
      <c r="P254" s="75"/>
    </row>
    <row r="255" spans="1:16" ht="60" x14ac:dyDescent="0.25">
      <c r="A255" s="59" t="s">
        <v>238</v>
      </c>
      <c r="B255" s="40" t="s">
        <v>290</v>
      </c>
      <c r="C255" s="40"/>
      <c r="D255" s="58">
        <f>D256</f>
        <v>236</v>
      </c>
      <c r="F255" s="81">
        <f>F256</f>
        <v>236</v>
      </c>
      <c r="G255" s="75"/>
      <c r="H255" s="75"/>
      <c r="I255" s="75"/>
      <c r="J255" s="75"/>
      <c r="K255" s="75"/>
      <c r="L255" s="75"/>
      <c r="M255" s="75"/>
      <c r="N255" s="75"/>
      <c r="O255" s="75"/>
      <c r="P255" s="75"/>
    </row>
    <row r="256" spans="1:16" ht="30" x14ac:dyDescent="0.25">
      <c r="A256" s="59" t="s">
        <v>22</v>
      </c>
      <c r="B256" s="40" t="s">
        <v>290</v>
      </c>
      <c r="C256" s="40">
        <v>200</v>
      </c>
      <c r="D256" s="58">
        <v>236</v>
      </c>
      <c r="F256" s="81">
        <v>236</v>
      </c>
      <c r="G256" s="75"/>
      <c r="H256" s="75"/>
      <c r="I256" s="75"/>
      <c r="J256" s="75"/>
      <c r="K256" s="75"/>
      <c r="L256" s="75"/>
      <c r="M256" s="75"/>
      <c r="N256" s="75"/>
      <c r="O256" s="75"/>
      <c r="P256" s="75"/>
    </row>
    <row r="257" spans="1:16" ht="60" x14ac:dyDescent="0.25">
      <c r="A257" s="59" t="s">
        <v>309</v>
      </c>
      <c r="B257" s="40" t="s">
        <v>311</v>
      </c>
      <c r="C257" s="40"/>
      <c r="D257" s="58">
        <f>D258</f>
        <v>110</v>
      </c>
      <c r="F257" s="81"/>
      <c r="G257" s="75"/>
      <c r="H257" s="75"/>
      <c r="I257" s="75"/>
      <c r="J257" s="75"/>
      <c r="K257" s="75"/>
      <c r="L257" s="75"/>
      <c r="M257" s="75"/>
      <c r="N257" s="75"/>
      <c r="O257" s="75"/>
      <c r="P257" s="75"/>
    </row>
    <row r="258" spans="1:16" ht="60" x14ac:dyDescent="0.25">
      <c r="A258" s="61" t="s">
        <v>23</v>
      </c>
      <c r="B258" s="40" t="s">
        <v>311</v>
      </c>
      <c r="C258" s="40">
        <v>100</v>
      </c>
      <c r="D258" s="58">
        <f>G258</f>
        <v>110</v>
      </c>
      <c r="F258" s="81"/>
      <c r="G258" s="75">
        <v>110</v>
      </c>
      <c r="H258" s="75"/>
      <c r="I258" s="75"/>
      <c r="J258" s="75"/>
      <c r="K258" s="75"/>
      <c r="L258" s="75"/>
      <c r="M258" s="75"/>
      <c r="N258" s="75"/>
      <c r="O258" s="75"/>
      <c r="P258" s="75"/>
    </row>
    <row r="259" spans="1:16" ht="45" x14ac:dyDescent="0.25">
      <c r="A259" s="59" t="s">
        <v>328</v>
      </c>
      <c r="B259" s="40" t="s">
        <v>249</v>
      </c>
      <c r="C259" s="40"/>
      <c r="D259" s="58">
        <f>D260+D261</f>
        <v>427.79999999999995</v>
      </c>
      <c r="F259" s="81">
        <f>F260+F261</f>
        <v>379.5</v>
      </c>
      <c r="G259" s="75"/>
      <c r="H259" s="75"/>
      <c r="I259" s="75"/>
      <c r="J259" s="75"/>
      <c r="K259" s="75"/>
      <c r="L259" s="75"/>
      <c r="M259" s="75"/>
      <c r="N259" s="75"/>
      <c r="O259" s="75"/>
      <c r="P259" s="75"/>
    </row>
    <row r="260" spans="1:16" ht="60" x14ac:dyDescent="0.25">
      <c r="A260" s="61" t="s">
        <v>23</v>
      </c>
      <c r="B260" s="40" t="s">
        <v>249</v>
      </c>
      <c r="C260" s="40">
        <v>100</v>
      </c>
      <c r="D260" s="58">
        <f>F260+G260</f>
        <v>357.7</v>
      </c>
      <c r="F260" s="81">
        <v>337</v>
      </c>
      <c r="G260" s="83">
        <v>20.7</v>
      </c>
      <c r="H260" s="75"/>
      <c r="I260" s="75"/>
      <c r="J260" s="75"/>
      <c r="K260" s="75"/>
      <c r="L260" s="75"/>
      <c r="M260" s="75"/>
      <c r="N260" s="75"/>
      <c r="O260" s="75"/>
      <c r="P260" s="75"/>
    </row>
    <row r="261" spans="1:16" ht="30" x14ac:dyDescent="0.25">
      <c r="A261" s="59" t="s">
        <v>22</v>
      </c>
      <c r="B261" s="40" t="s">
        <v>249</v>
      </c>
      <c r="C261" s="40">
        <v>200</v>
      </c>
      <c r="D261" s="58">
        <f>F261+G261</f>
        <v>70.099999999999994</v>
      </c>
      <c r="F261" s="81">
        <v>42.5</v>
      </c>
      <c r="G261" s="83">
        <v>27.6</v>
      </c>
      <c r="H261" s="75"/>
      <c r="I261" s="75"/>
      <c r="J261" s="75"/>
      <c r="K261" s="75"/>
      <c r="L261" s="75"/>
      <c r="M261" s="75"/>
      <c r="N261" s="75"/>
      <c r="O261" s="75"/>
      <c r="P261" s="75"/>
    </row>
    <row r="262" spans="1:16" ht="60" x14ac:dyDescent="0.25">
      <c r="A262" s="61" t="s">
        <v>232</v>
      </c>
      <c r="B262" s="68" t="s">
        <v>233</v>
      </c>
      <c r="C262" s="40"/>
      <c r="D262" s="58">
        <f>D263</f>
        <v>5</v>
      </c>
      <c r="F262" s="81">
        <f>F263</f>
        <v>5</v>
      </c>
      <c r="G262" s="75"/>
      <c r="H262" s="75"/>
      <c r="I262" s="75"/>
      <c r="J262" s="75"/>
      <c r="K262" s="75"/>
      <c r="L262" s="75"/>
      <c r="M262" s="75"/>
      <c r="N262" s="75"/>
      <c r="O262" s="75"/>
      <c r="P262" s="75"/>
    </row>
    <row r="263" spans="1:16" ht="30" x14ac:dyDescent="0.25">
      <c r="A263" s="59" t="s">
        <v>22</v>
      </c>
      <c r="B263" s="68" t="s">
        <v>233</v>
      </c>
      <c r="C263" s="40">
        <v>200</v>
      </c>
      <c r="D263" s="58">
        <v>5</v>
      </c>
      <c r="F263" s="81">
        <v>5</v>
      </c>
      <c r="G263" s="75"/>
      <c r="H263" s="75"/>
      <c r="I263" s="75"/>
      <c r="J263" s="75"/>
      <c r="K263" s="75"/>
      <c r="L263" s="75"/>
      <c r="M263" s="75"/>
      <c r="N263" s="75"/>
      <c r="O263" s="75"/>
      <c r="P263" s="75"/>
    </row>
    <row r="264" spans="1:16" ht="60" x14ac:dyDescent="0.25">
      <c r="A264" s="61" t="s">
        <v>310</v>
      </c>
      <c r="B264" s="68" t="s">
        <v>312</v>
      </c>
      <c r="C264" s="40"/>
      <c r="D264" s="58">
        <f>D265+D266</f>
        <v>1537.6</v>
      </c>
      <c r="F264" s="81"/>
      <c r="G264" s="75"/>
      <c r="H264" s="75"/>
      <c r="I264" s="75"/>
      <c r="J264" s="75"/>
      <c r="K264" s="75"/>
      <c r="L264" s="75"/>
      <c r="M264" s="75"/>
      <c r="N264" s="75"/>
      <c r="O264" s="75"/>
      <c r="P264" s="75"/>
    </row>
    <row r="265" spans="1:16" ht="60" x14ac:dyDescent="0.25">
      <c r="A265" s="61" t="s">
        <v>23</v>
      </c>
      <c r="B265" s="68" t="s">
        <v>312</v>
      </c>
      <c r="C265" s="40">
        <v>100</v>
      </c>
      <c r="D265" s="58">
        <f>G265</f>
        <v>1181.3</v>
      </c>
      <c r="F265" s="81"/>
      <c r="G265" s="83">
        <v>1181.3</v>
      </c>
      <c r="H265" s="75"/>
      <c r="I265" s="75"/>
      <c r="J265" s="75"/>
      <c r="K265" s="75"/>
      <c r="L265" s="75"/>
      <c r="M265" s="75"/>
      <c r="N265" s="75"/>
      <c r="O265" s="75"/>
      <c r="P265" s="75"/>
    </row>
    <row r="266" spans="1:16" ht="30" x14ac:dyDescent="0.25">
      <c r="A266" s="59" t="s">
        <v>22</v>
      </c>
      <c r="B266" s="68" t="s">
        <v>312</v>
      </c>
      <c r="C266" s="40">
        <v>200</v>
      </c>
      <c r="D266" s="58">
        <f>G266</f>
        <v>356.3</v>
      </c>
      <c r="F266" s="81"/>
      <c r="G266" s="83">
        <v>356.3</v>
      </c>
      <c r="H266" s="75"/>
      <c r="I266" s="75"/>
      <c r="J266" s="75"/>
      <c r="K266" s="75"/>
      <c r="L266" s="75"/>
      <c r="M266" s="75"/>
      <c r="N266" s="75"/>
      <c r="O266" s="75"/>
      <c r="P266" s="75"/>
    </row>
    <row r="267" spans="1:16" ht="90" x14ac:dyDescent="0.25">
      <c r="A267" s="60" t="s">
        <v>149</v>
      </c>
      <c r="B267" s="39" t="s">
        <v>150</v>
      </c>
      <c r="C267" s="39"/>
      <c r="D267" s="57">
        <f>D268+D271</f>
        <v>8100.4999999999991</v>
      </c>
      <c r="F267" s="80">
        <f>F268+F271</f>
        <v>7191.7999999999993</v>
      </c>
      <c r="G267" s="75"/>
      <c r="H267" s="75"/>
      <c r="I267" s="75"/>
      <c r="J267" s="75"/>
      <c r="K267" s="75"/>
      <c r="L267" s="75"/>
      <c r="M267" s="75"/>
      <c r="N267" s="75"/>
      <c r="O267" s="75"/>
      <c r="P267" s="75"/>
    </row>
    <row r="268" spans="1:16" ht="30" x14ac:dyDescent="0.25">
      <c r="A268" s="61" t="s">
        <v>12</v>
      </c>
      <c r="B268" s="40" t="s">
        <v>151</v>
      </c>
      <c r="C268" s="40"/>
      <c r="D268" s="58">
        <f>D269+D270</f>
        <v>7925.0999999999995</v>
      </c>
      <c r="F268" s="81">
        <f>F269+F270</f>
        <v>7016.4</v>
      </c>
      <c r="G268" s="75"/>
      <c r="H268" s="75"/>
      <c r="I268" s="75"/>
      <c r="J268" s="75"/>
      <c r="K268" s="75"/>
      <c r="L268" s="75"/>
      <c r="M268" s="75"/>
      <c r="N268" s="75"/>
      <c r="O268" s="75"/>
      <c r="P268" s="75"/>
    </row>
    <row r="269" spans="1:16" ht="60" x14ac:dyDescent="0.25">
      <c r="A269" s="61" t="s">
        <v>23</v>
      </c>
      <c r="B269" s="40" t="s">
        <v>151</v>
      </c>
      <c r="C269" s="40">
        <v>100</v>
      </c>
      <c r="D269" s="58">
        <f>F269+G269</f>
        <v>7203.7</v>
      </c>
      <c r="F269" s="81">
        <v>6295</v>
      </c>
      <c r="G269" s="75">
        <v>908.7</v>
      </c>
      <c r="H269" s="75"/>
      <c r="I269" s="75"/>
      <c r="J269" s="75"/>
      <c r="K269" s="75"/>
      <c r="L269" s="75"/>
      <c r="M269" s="75"/>
      <c r="N269" s="75"/>
      <c r="O269" s="75"/>
      <c r="P269" s="75"/>
    </row>
    <row r="270" spans="1:16" ht="30" x14ac:dyDescent="0.25">
      <c r="A270" s="59" t="s">
        <v>22</v>
      </c>
      <c r="B270" s="40" t="s">
        <v>151</v>
      </c>
      <c r="C270" s="40">
        <v>200</v>
      </c>
      <c r="D270" s="58">
        <v>721.4</v>
      </c>
      <c r="F270" s="81">
        <v>721.4</v>
      </c>
      <c r="G270" s="75"/>
      <c r="H270" s="75"/>
      <c r="I270" s="75"/>
      <c r="J270" s="75"/>
      <c r="K270" s="75"/>
      <c r="L270" s="75"/>
      <c r="M270" s="75"/>
      <c r="N270" s="75"/>
      <c r="O270" s="75"/>
      <c r="P270" s="75"/>
    </row>
    <row r="271" spans="1:16" ht="45" x14ac:dyDescent="0.25">
      <c r="A271" s="59" t="s">
        <v>36</v>
      </c>
      <c r="B271" s="40" t="s">
        <v>152</v>
      </c>
      <c r="C271" s="40"/>
      <c r="D271" s="58">
        <f>D272</f>
        <v>175.4</v>
      </c>
      <c r="F271" s="81">
        <f>F272</f>
        <v>175.4</v>
      </c>
      <c r="G271" s="75"/>
      <c r="H271" s="75"/>
      <c r="I271" s="75"/>
      <c r="J271" s="75"/>
      <c r="K271" s="75"/>
      <c r="L271" s="75"/>
      <c r="M271" s="75"/>
      <c r="N271" s="75"/>
      <c r="O271" s="75"/>
      <c r="P271" s="75"/>
    </row>
    <row r="272" spans="1:16" ht="60" x14ac:dyDescent="0.25">
      <c r="A272" s="61" t="s">
        <v>23</v>
      </c>
      <c r="B272" s="40" t="s">
        <v>152</v>
      </c>
      <c r="C272" s="40">
        <v>100</v>
      </c>
      <c r="D272" s="58">
        <v>175.4</v>
      </c>
      <c r="F272" s="81">
        <v>175.4</v>
      </c>
      <c r="G272" s="75"/>
      <c r="H272" s="75"/>
      <c r="I272" s="75"/>
      <c r="J272" s="75"/>
      <c r="K272" s="75"/>
      <c r="L272" s="75"/>
      <c r="M272" s="75"/>
      <c r="N272" s="75"/>
      <c r="O272" s="75"/>
      <c r="P272" s="75"/>
    </row>
    <row r="273" spans="1:16" ht="45" x14ac:dyDescent="0.25">
      <c r="A273" s="60" t="s">
        <v>153</v>
      </c>
      <c r="B273" s="39" t="s">
        <v>154</v>
      </c>
      <c r="C273" s="39"/>
      <c r="D273" s="57">
        <f>D274+D278+D276+D282+D284+D286+D280</f>
        <v>988.5</v>
      </c>
      <c r="F273" s="80">
        <f>F274+F278+F276+F282+F284+F286</f>
        <v>771</v>
      </c>
      <c r="G273" s="75"/>
      <c r="H273" s="75"/>
      <c r="I273" s="75"/>
      <c r="J273" s="75"/>
      <c r="K273" s="75"/>
      <c r="L273" s="75"/>
      <c r="M273" s="75"/>
      <c r="N273" s="75"/>
      <c r="O273" s="75"/>
      <c r="P273" s="75"/>
    </row>
    <row r="274" spans="1:16" ht="69" customHeight="1" x14ac:dyDescent="0.25">
      <c r="A274" s="61" t="s">
        <v>155</v>
      </c>
      <c r="B274" s="40" t="s">
        <v>156</v>
      </c>
      <c r="C274" s="40"/>
      <c r="D274" s="58">
        <f>D275</f>
        <v>550</v>
      </c>
      <c r="F274" s="81">
        <f>F275</f>
        <v>220</v>
      </c>
      <c r="G274" s="75"/>
      <c r="H274" s="75"/>
      <c r="I274" s="75"/>
      <c r="J274" s="75"/>
      <c r="K274" s="75"/>
      <c r="L274" s="75"/>
      <c r="M274" s="75"/>
      <c r="N274" s="75"/>
      <c r="O274" s="75"/>
      <c r="P274" s="75"/>
    </row>
    <row r="275" spans="1:16" x14ac:dyDescent="0.25">
      <c r="A275" s="61" t="s">
        <v>25</v>
      </c>
      <c r="B275" s="40" t="s">
        <v>156</v>
      </c>
      <c r="C275" s="40">
        <v>300</v>
      </c>
      <c r="D275" s="58">
        <f>F275+G275+H275</f>
        <v>550</v>
      </c>
      <c r="F275" s="81">
        <v>220</v>
      </c>
      <c r="G275" s="75">
        <v>55</v>
      </c>
      <c r="H275" s="75">
        <v>275</v>
      </c>
      <c r="I275" s="75"/>
      <c r="J275" s="75"/>
      <c r="K275" s="75"/>
      <c r="L275" s="75"/>
      <c r="M275" s="75"/>
      <c r="N275" s="75"/>
      <c r="O275" s="75"/>
      <c r="P275" s="75"/>
    </row>
    <row r="276" spans="1:16" ht="56.25" customHeight="1" x14ac:dyDescent="0.25">
      <c r="A276" s="65" t="s">
        <v>158</v>
      </c>
      <c r="B276" s="40" t="s">
        <v>159</v>
      </c>
      <c r="C276" s="40"/>
      <c r="D276" s="58">
        <f>D277</f>
        <v>0</v>
      </c>
      <c r="F276" s="81">
        <f>F277</f>
        <v>24</v>
      </c>
      <c r="G276" s="75"/>
      <c r="H276" s="75"/>
      <c r="I276" s="75"/>
      <c r="J276" s="75"/>
      <c r="K276" s="75"/>
      <c r="L276" s="75"/>
      <c r="M276" s="75"/>
      <c r="N276" s="75"/>
      <c r="O276" s="75"/>
      <c r="P276" s="75"/>
    </row>
    <row r="277" spans="1:16" ht="30" x14ac:dyDescent="0.25">
      <c r="A277" s="59" t="s">
        <v>21</v>
      </c>
      <c r="B277" s="40" t="s">
        <v>159</v>
      </c>
      <c r="C277" s="40">
        <v>600</v>
      </c>
      <c r="D277" s="58">
        <f>F277+N277</f>
        <v>0</v>
      </c>
      <c r="F277" s="81">
        <v>24</v>
      </c>
      <c r="G277" s="75"/>
      <c r="H277" s="75"/>
      <c r="I277" s="75"/>
      <c r="J277" s="75"/>
      <c r="K277" s="75"/>
      <c r="L277" s="75"/>
      <c r="M277" s="75"/>
      <c r="N277" s="75">
        <v>-24</v>
      </c>
      <c r="O277" s="75"/>
      <c r="P277" s="75"/>
    </row>
    <row r="278" spans="1:16" ht="60" x14ac:dyDescent="0.25">
      <c r="A278" s="59" t="s">
        <v>160</v>
      </c>
      <c r="B278" s="40" t="s">
        <v>157</v>
      </c>
      <c r="C278" s="40"/>
      <c r="D278" s="58">
        <f>D279</f>
        <v>20</v>
      </c>
      <c r="F278" s="81">
        <f>F279</f>
        <v>20</v>
      </c>
      <c r="G278" s="75"/>
      <c r="H278" s="75"/>
      <c r="I278" s="75"/>
      <c r="J278" s="75"/>
      <c r="K278" s="75"/>
      <c r="L278" s="75"/>
      <c r="M278" s="75"/>
      <c r="N278" s="75"/>
      <c r="O278" s="75"/>
      <c r="P278" s="75"/>
    </row>
    <row r="279" spans="1:16" ht="30" x14ac:dyDescent="0.25">
      <c r="A279" s="59" t="s">
        <v>21</v>
      </c>
      <c r="B279" s="40" t="s">
        <v>157</v>
      </c>
      <c r="C279" s="40">
        <v>600</v>
      </c>
      <c r="D279" s="58">
        <v>20</v>
      </c>
      <c r="F279" s="81">
        <v>20</v>
      </c>
      <c r="G279" s="75"/>
      <c r="H279" s="75"/>
      <c r="I279" s="75"/>
      <c r="J279" s="75"/>
      <c r="K279" s="75"/>
      <c r="L279" s="75"/>
      <c r="M279" s="75"/>
      <c r="N279" s="75"/>
      <c r="O279" s="75"/>
      <c r="P279" s="75"/>
    </row>
    <row r="280" spans="1:16" ht="49.5" customHeight="1" x14ac:dyDescent="0.25">
      <c r="A280" s="59" t="s">
        <v>343</v>
      </c>
      <c r="B280" s="40" t="s">
        <v>342</v>
      </c>
      <c r="C280" s="40"/>
      <c r="D280" s="58">
        <f>D281</f>
        <v>34.5</v>
      </c>
      <c r="F280" s="81"/>
      <c r="G280" s="75"/>
      <c r="H280" s="75"/>
      <c r="I280" s="75"/>
      <c r="J280" s="75"/>
      <c r="K280" s="75"/>
      <c r="L280" s="75"/>
      <c r="M280" s="75"/>
      <c r="N280" s="75"/>
      <c r="O280" s="75"/>
      <c r="P280" s="75"/>
    </row>
    <row r="281" spans="1:16" ht="23.25" customHeight="1" x14ac:dyDescent="0.25">
      <c r="A281" s="61" t="s">
        <v>25</v>
      </c>
      <c r="B281" s="40" t="s">
        <v>342</v>
      </c>
      <c r="C281" s="40">
        <v>300</v>
      </c>
      <c r="D281" s="58">
        <f>N281</f>
        <v>34.5</v>
      </c>
      <c r="F281" s="81"/>
      <c r="G281" s="75"/>
      <c r="H281" s="75"/>
      <c r="I281" s="75"/>
      <c r="J281" s="75"/>
      <c r="K281" s="75"/>
      <c r="L281" s="75"/>
      <c r="M281" s="75">
        <v>0</v>
      </c>
      <c r="N281" s="75">
        <v>34.5</v>
      </c>
      <c r="O281" s="75"/>
      <c r="P281" s="75"/>
    </row>
    <row r="282" spans="1:16" ht="45" x14ac:dyDescent="0.25">
      <c r="A282" s="65" t="s">
        <v>205</v>
      </c>
      <c r="B282" s="40" t="s">
        <v>206</v>
      </c>
      <c r="C282" s="40"/>
      <c r="D282" s="58">
        <f>D283</f>
        <v>100</v>
      </c>
      <c r="F282" s="81">
        <f>F283</f>
        <v>100</v>
      </c>
      <c r="G282" s="75"/>
      <c r="H282" s="75"/>
      <c r="I282" s="75"/>
      <c r="J282" s="75"/>
      <c r="K282" s="75"/>
      <c r="L282" s="75"/>
      <c r="M282" s="75"/>
      <c r="N282" s="75"/>
      <c r="O282" s="75"/>
      <c r="P282" s="75"/>
    </row>
    <row r="283" spans="1:16" ht="30" x14ac:dyDescent="0.25">
      <c r="A283" s="59" t="s">
        <v>21</v>
      </c>
      <c r="B283" s="40" t="s">
        <v>206</v>
      </c>
      <c r="C283" s="40">
        <v>600</v>
      </c>
      <c r="D283" s="58">
        <v>100</v>
      </c>
      <c r="F283" s="81">
        <v>100</v>
      </c>
      <c r="G283" s="75"/>
      <c r="H283" s="75"/>
      <c r="I283" s="75"/>
      <c r="J283" s="75"/>
      <c r="K283" s="75"/>
      <c r="L283" s="75"/>
      <c r="M283" s="75"/>
      <c r="N283" s="75"/>
      <c r="O283" s="75"/>
      <c r="P283" s="75"/>
    </row>
    <row r="284" spans="1:16" ht="60" x14ac:dyDescent="0.25">
      <c r="A284" s="59" t="s">
        <v>48</v>
      </c>
      <c r="B284" s="40" t="s">
        <v>161</v>
      </c>
      <c r="C284" s="40"/>
      <c r="D284" s="58">
        <f>D285</f>
        <v>250</v>
      </c>
      <c r="F284" s="81">
        <f>F285</f>
        <v>397</v>
      </c>
      <c r="G284" s="75"/>
      <c r="H284" s="75"/>
      <c r="I284" s="75"/>
      <c r="J284" s="75"/>
      <c r="K284" s="75"/>
      <c r="L284" s="75"/>
      <c r="M284" s="75"/>
      <c r="N284" s="75"/>
      <c r="O284" s="75"/>
      <c r="P284" s="75"/>
    </row>
    <row r="285" spans="1:16" ht="30" x14ac:dyDescent="0.25">
      <c r="A285" s="59" t="s">
        <v>21</v>
      </c>
      <c r="B285" s="40" t="s">
        <v>161</v>
      </c>
      <c r="C285" s="40">
        <v>600</v>
      </c>
      <c r="D285" s="58">
        <f>F285+G285</f>
        <v>250</v>
      </c>
      <c r="F285" s="81">
        <v>397</v>
      </c>
      <c r="G285" s="75">
        <v>-147</v>
      </c>
      <c r="H285" s="75"/>
      <c r="I285" s="75"/>
      <c r="J285" s="75"/>
      <c r="K285" s="75"/>
      <c r="L285" s="75"/>
      <c r="M285" s="75"/>
      <c r="N285" s="75"/>
      <c r="O285" s="75"/>
      <c r="P285" s="75"/>
    </row>
    <row r="286" spans="1:16" ht="45" x14ac:dyDescent="0.25">
      <c r="A286" s="65" t="s">
        <v>239</v>
      </c>
      <c r="B286" s="40" t="s">
        <v>240</v>
      </c>
      <c r="C286" s="40"/>
      <c r="D286" s="58">
        <f>D287</f>
        <v>34</v>
      </c>
      <c r="F286" s="81">
        <f>F287</f>
        <v>10</v>
      </c>
      <c r="G286" s="75"/>
      <c r="H286" s="75"/>
      <c r="I286" s="75"/>
      <c r="J286" s="75"/>
      <c r="K286" s="75"/>
      <c r="L286" s="75"/>
      <c r="M286" s="75"/>
      <c r="N286" s="75"/>
      <c r="O286" s="75"/>
      <c r="P286" s="75"/>
    </row>
    <row r="287" spans="1:16" ht="30" x14ac:dyDescent="0.25">
      <c r="A287" s="59" t="s">
        <v>21</v>
      </c>
      <c r="B287" s="40" t="s">
        <v>240</v>
      </c>
      <c r="C287" s="40">
        <v>600</v>
      </c>
      <c r="D287" s="58">
        <f>F287+N287</f>
        <v>34</v>
      </c>
      <c r="F287" s="81">
        <v>10</v>
      </c>
      <c r="G287" s="75"/>
      <c r="H287" s="75"/>
      <c r="I287" s="75"/>
      <c r="J287" s="75"/>
      <c r="K287" s="75"/>
      <c r="L287" s="75"/>
      <c r="M287" s="75"/>
      <c r="N287" s="75">
        <v>24</v>
      </c>
      <c r="O287" s="75"/>
      <c r="P287" s="75"/>
    </row>
    <row r="288" spans="1:16" ht="51" customHeight="1" x14ac:dyDescent="0.25">
      <c r="A288" s="69" t="s">
        <v>126</v>
      </c>
      <c r="B288" s="44" t="s">
        <v>42</v>
      </c>
      <c r="C288" s="40"/>
      <c r="D288" s="55">
        <f>D302+D289</f>
        <v>7354.6</v>
      </c>
      <c r="F288" s="79">
        <f>F302+F289</f>
        <v>7104.7000000000007</v>
      </c>
      <c r="G288" s="75"/>
      <c r="H288" s="75"/>
      <c r="I288" s="75"/>
      <c r="J288" s="75"/>
      <c r="K288" s="75"/>
      <c r="L288" s="75"/>
      <c r="M288" s="75"/>
      <c r="N288" s="75"/>
      <c r="O288" s="75"/>
      <c r="P288" s="75"/>
    </row>
    <row r="289" spans="1:16" ht="30" x14ac:dyDescent="0.25">
      <c r="A289" s="60" t="s">
        <v>127</v>
      </c>
      <c r="B289" s="39" t="s">
        <v>128</v>
      </c>
      <c r="C289" s="39"/>
      <c r="D289" s="57">
        <f>D290+D292+D294+D296+D298+D300</f>
        <v>2250.9</v>
      </c>
      <c r="F289" s="80">
        <f>F290+F292+F294+F296+F298+F300</f>
        <v>2001</v>
      </c>
      <c r="G289" s="75"/>
      <c r="H289" s="75"/>
      <c r="I289" s="75"/>
      <c r="J289" s="75"/>
      <c r="K289" s="75"/>
      <c r="L289" s="75"/>
      <c r="M289" s="75"/>
      <c r="N289" s="75"/>
      <c r="O289" s="75"/>
      <c r="P289" s="75"/>
    </row>
    <row r="290" spans="1:16" ht="30" x14ac:dyDescent="0.25">
      <c r="A290" s="61" t="s">
        <v>33</v>
      </c>
      <c r="B290" s="40" t="s">
        <v>129</v>
      </c>
      <c r="C290" s="40"/>
      <c r="D290" s="58">
        <f>D291</f>
        <v>1402.9</v>
      </c>
      <c r="F290" s="81">
        <f>F291</f>
        <v>1203</v>
      </c>
      <c r="G290" s="75"/>
      <c r="H290" s="75"/>
      <c r="I290" s="75"/>
      <c r="J290" s="75"/>
      <c r="K290" s="75"/>
      <c r="L290" s="75"/>
      <c r="M290" s="75"/>
      <c r="N290" s="75"/>
      <c r="O290" s="75"/>
      <c r="P290" s="75"/>
    </row>
    <row r="291" spans="1:16" ht="30" x14ac:dyDescent="0.25">
      <c r="A291" s="59" t="s">
        <v>21</v>
      </c>
      <c r="B291" s="40" t="s">
        <v>129</v>
      </c>
      <c r="C291" s="40">
        <v>600</v>
      </c>
      <c r="D291" s="58">
        <f>M291+N291</f>
        <v>1402.9</v>
      </c>
      <c r="F291" s="81">
        <v>1203</v>
      </c>
      <c r="G291" s="75"/>
      <c r="H291" s="75"/>
      <c r="I291" s="75"/>
      <c r="J291" s="75"/>
      <c r="K291" s="75"/>
      <c r="L291" s="75"/>
      <c r="M291" s="75">
        <v>1203</v>
      </c>
      <c r="N291" s="75">
        <v>199.9</v>
      </c>
      <c r="O291" s="75"/>
      <c r="P291" s="75"/>
    </row>
    <row r="292" spans="1:16" ht="30" x14ac:dyDescent="0.25">
      <c r="A292" s="61" t="s">
        <v>39</v>
      </c>
      <c r="B292" s="40" t="s">
        <v>132</v>
      </c>
      <c r="C292" s="40"/>
      <c r="D292" s="58">
        <f>D293</f>
        <v>250</v>
      </c>
      <c r="F292" s="81">
        <f>F293</f>
        <v>250</v>
      </c>
      <c r="G292" s="75"/>
      <c r="H292" s="75"/>
      <c r="I292" s="75"/>
      <c r="J292" s="75"/>
      <c r="K292" s="75"/>
      <c r="L292" s="75"/>
      <c r="M292" s="75"/>
      <c r="N292" s="75"/>
      <c r="O292" s="75"/>
      <c r="P292" s="75"/>
    </row>
    <row r="293" spans="1:16" ht="30" x14ac:dyDescent="0.25">
      <c r="A293" s="59" t="s">
        <v>21</v>
      </c>
      <c r="B293" s="40" t="s">
        <v>132</v>
      </c>
      <c r="C293" s="40">
        <v>600</v>
      </c>
      <c r="D293" s="58">
        <v>250</v>
      </c>
      <c r="F293" s="81">
        <v>250</v>
      </c>
      <c r="G293" s="75"/>
      <c r="H293" s="75"/>
      <c r="I293" s="75"/>
      <c r="J293" s="75"/>
      <c r="K293" s="75"/>
      <c r="L293" s="75"/>
      <c r="M293" s="75"/>
      <c r="N293" s="75"/>
      <c r="O293" s="75"/>
      <c r="P293" s="75"/>
    </row>
    <row r="294" spans="1:16" x14ac:dyDescent="0.25">
      <c r="A294" s="61" t="s">
        <v>1</v>
      </c>
      <c r="B294" s="40" t="s">
        <v>130</v>
      </c>
      <c r="C294" s="40"/>
      <c r="D294" s="58">
        <f>D295</f>
        <v>350</v>
      </c>
      <c r="F294" s="81">
        <f>F295</f>
        <v>350</v>
      </c>
      <c r="G294" s="75"/>
      <c r="H294" s="75"/>
      <c r="I294" s="75"/>
      <c r="J294" s="75"/>
      <c r="K294" s="75"/>
      <c r="L294" s="75"/>
      <c r="M294" s="75"/>
      <c r="N294" s="75"/>
      <c r="O294" s="75"/>
      <c r="P294" s="75"/>
    </row>
    <row r="295" spans="1:16" ht="30" x14ac:dyDescent="0.25">
      <c r="A295" s="59" t="s">
        <v>21</v>
      </c>
      <c r="B295" s="40" t="s">
        <v>130</v>
      </c>
      <c r="C295" s="40">
        <v>600</v>
      </c>
      <c r="D295" s="58">
        <v>350</v>
      </c>
      <c r="F295" s="81">
        <v>350</v>
      </c>
      <c r="G295" s="75"/>
      <c r="H295" s="75"/>
      <c r="I295" s="75"/>
      <c r="J295" s="75"/>
      <c r="K295" s="75"/>
      <c r="L295" s="75"/>
      <c r="M295" s="75"/>
      <c r="N295" s="75"/>
      <c r="O295" s="75"/>
      <c r="P295" s="75"/>
    </row>
    <row r="296" spans="1:16" ht="45" x14ac:dyDescent="0.25">
      <c r="A296" s="61" t="s">
        <v>2</v>
      </c>
      <c r="B296" s="40" t="s">
        <v>131</v>
      </c>
      <c r="C296" s="40"/>
      <c r="D296" s="58">
        <f>D297</f>
        <v>150</v>
      </c>
      <c r="F296" s="81">
        <f>F297</f>
        <v>150</v>
      </c>
      <c r="G296" s="75"/>
      <c r="H296" s="75"/>
      <c r="I296" s="75"/>
      <c r="J296" s="75"/>
      <c r="K296" s="75"/>
      <c r="L296" s="75"/>
      <c r="M296" s="75"/>
      <c r="N296" s="75"/>
      <c r="O296" s="75"/>
      <c r="P296" s="75"/>
    </row>
    <row r="297" spans="1:16" ht="30" x14ac:dyDescent="0.25">
      <c r="A297" s="59" t="s">
        <v>21</v>
      </c>
      <c r="B297" s="40" t="s">
        <v>131</v>
      </c>
      <c r="C297" s="40">
        <v>600</v>
      </c>
      <c r="D297" s="58">
        <v>150</v>
      </c>
      <c r="F297" s="81">
        <v>150</v>
      </c>
      <c r="G297" s="75"/>
      <c r="H297" s="75"/>
      <c r="I297" s="75"/>
      <c r="J297" s="75"/>
      <c r="K297" s="75"/>
      <c r="L297" s="75"/>
      <c r="M297" s="75"/>
      <c r="N297" s="75"/>
      <c r="O297" s="75"/>
      <c r="P297" s="75"/>
    </row>
    <row r="298" spans="1:16" ht="60" x14ac:dyDescent="0.25">
      <c r="A298" s="59" t="s">
        <v>44</v>
      </c>
      <c r="B298" s="40" t="s">
        <v>133</v>
      </c>
      <c r="C298" s="40"/>
      <c r="D298" s="58">
        <f>D299</f>
        <v>18</v>
      </c>
      <c r="F298" s="81">
        <f>F299</f>
        <v>18</v>
      </c>
      <c r="G298" s="75"/>
      <c r="H298" s="75"/>
      <c r="I298" s="75"/>
      <c r="J298" s="75"/>
      <c r="K298" s="75"/>
      <c r="L298" s="75"/>
      <c r="M298" s="75"/>
      <c r="N298" s="75"/>
      <c r="O298" s="75"/>
      <c r="P298" s="75"/>
    </row>
    <row r="299" spans="1:16" x14ac:dyDescent="0.25">
      <c r="A299" s="61" t="s">
        <v>25</v>
      </c>
      <c r="B299" s="40" t="s">
        <v>133</v>
      </c>
      <c r="C299" s="40">
        <v>300</v>
      </c>
      <c r="D299" s="58">
        <v>18</v>
      </c>
      <c r="F299" s="81">
        <v>18</v>
      </c>
      <c r="G299" s="75"/>
      <c r="H299" s="75"/>
      <c r="I299" s="75"/>
      <c r="J299" s="75"/>
      <c r="K299" s="75"/>
      <c r="L299" s="75"/>
      <c r="M299" s="75"/>
      <c r="N299" s="75"/>
      <c r="O299" s="75"/>
      <c r="P299" s="75"/>
    </row>
    <row r="300" spans="1:16" ht="60.75" customHeight="1" x14ac:dyDescent="0.25">
      <c r="A300" s="59" t="s">
        <v>53</v>
      </c>
      <c r="B300" s="40" t="s">
        <v>203</v>
      </c>
      <c r="C300" s="40"/>
      <c r="D300" s="58">
        <f>D301</f>
        <v>80</v>
      </c>
      <c r="F300" s="81">
        <f>F301</f>
        <v>30</v>
      </c>
      <c r="G300" s="75"/>
      <c r="H300" s="75"/>
      <c r="I300" s="75"/>
      <c r="J300" s="75"/>
      <c r="K300" s="75"/>
      <c r="L300" s="75"/>
      <c r="M300" s="75"/>
      <c r="N300" s="75"/>
      <c r="O300" s="75"/>
      <c r="P300" s="75"/>
    </row>
    <row r="301" spans="1:16" ht="30" x14ac:dyDescent="0.25">
      <c r="A301" s="59" t="s">
        <v>21</v>
      </c>
      <c r="B301" s="40" t="s">
        <v>203</v>
      </c>
      <c r="C301" s="40">
        <v>600</v>
      </c>
      <c r="D301" s="58">
        <f>F301+N301</f>
        <v>80</v>
      </c>
      <c r="F301" s="81">
        <v>30</v>
      </c>
      <c r="G301" s="75"/>
      <c r="H301" s="75"/>
      <c r="I301" s="75"/>
      <c r="J301" s="75"/>
      <c r="K301" s="75"/>
      <c r="L301" s="75"/>
      <c r="M301" s="75"/>
      <c r="N301" s="75">
        <v>50</v>
      </c>
      <c r="O301" s="75"/>
      <c r="P301" s="75"/>
    </row>
    <row r="302" spans="1:16" ht="35.25" customHeight="1" x14ac:dyDescent="0.25">
      <c r="A302" s="60" t="s">
        <v>266</v>
      </c>
      <c r="B302" s="39" t="s">
        <v>134</v>
      </c>
      <c r="C302" s="39"/>
      <c r="D302" s="57">
        <f>D303+D305+D307+D309</f>
        <v>5103.7000000000007</v>
      </c>
      <c r="F302" s="80">
        <f>F303+F305+F307+F309</f>
        <v>5103.7000000000007</v>
      </c>
      <c r="G302" s="75"/>
      <c r="H302" s="75"/>
      <c r="I302" s="75"/>
      <c r="J302" s="75"/>
      <c r="K302" s="75"/>
      <c r="L302" s="75"/>
      <c r="M302" s="75"/>
      <c r="N302" s="75"/>
      <c r="O302" s="75"/>
      <c r="P302" s="75"/>
    </row>
    <row r="303" spans="1:16" ht="30" x14ac:dyDescent="0.25">
      <c r="A303" s="61" t="s">
        <v>33</v>
      </c>
      <c r="B303" s="40" t="s">
        <v>135</v>
      </c>
      <c r="C303" s="40"/>
      <c r="D303" s="58">
        <f>D304</f>
        <v>3049.6</v>
      </c>
      <c r="F303" s="81">
        <f>F304</f>
        <v>3049.6</v>
      </c>
      <c r="G303" s="75"/>
      <c r="H303" s="75"/>
      <c r="I303" s="75"/>
      <c r="J303" s="75"/>
      <c r="K303" s="75"/>
      <c r="L303" s="75"/>
      <c r="M303" s="75"/>
      <c r="N303" s="75"/>
      <c r="O303" s="75"/>
      <c r="P303" s="75"/>
    </row>
    <row r="304" spans="1:16" ht="30" x14ac:dyDescent="0.25">
      <c r="A304" s="59" t="s">
        <v>21</v>
      </c>
      <c r="B304" s="40" t="s">
        <v>135</v>
      </c>
      <c r="C304" s="40">
        <v>600</v>
      </c>
      <c r="D304" s="58">
        <v>3049.6</v>
      </c>
      <c r="F304" s="81">
        <v>3049.6</v>
      </c>
      <c r="G304" s="75"/>
      <c r="H304" s="75"/>
      <c r="I304" s="75"/>
      <c r="J304" s="75"/>
      <c r="K304" s="75"/>
      <c r="L304" s="75"/>
      <c r="M304" s="75"/>
      <c r="N304" s="75"/>
      <c r="O304" s="75"/>
      <c r="P304" s="75"/>
    </row>
    <row r="305" spans="1:16" x14ac:dyDescent="0.25">
      <c r="A305" s="61" t="s">
        <v>3</v>
      </c>
      <c r="B305" s="40" t="s">
        <v>136</v>
      </c>
      <c r="C305" s="40"/>
      <c r="D305" s="58">
        <f>D306</f>
        <v>1645</v>
      </c>
      <c r="F305" s="81">
        <f>F306</f>
        <v>1645</v>
      </c>
      <c r="G305" s="75"/>
      <c r="H305" s="75"/>
      <c r="I305" s="75"/>
      <c r="J305" s="75"/>
      <c r="K305" s="75"/>
      <c r="L305" s="75"/>
      <c r="M305" s="75"/>
      <c r="N305" s="75"/>
      <c r="O305" s="75"/>
      <c r="P305" s="75"/>
    </row>
    <row r="306" spans="1:16" ht="30" x14ac:dyDescent="0.25">
      <c r="A306" s="59" t="s">
        <v>21</v>
      </c>
      <c r="B306" s="40" t="s">
        <v>136</v>
      </c>
      <c r="C306" s="40">
        <v>600</v>
      </c>
      <c r="D306" s="58">
        <v>1645</v>
      </c>
      <c r="F306" s="81">
        <v>1645</v>
      </c>
      <c r="G306" s="75"/>
      <c r="H306" s="75"/>
      <c r="I306" s="75"/>
      <c r="J306" s="75"/>
      <c r="K306" s="75"/>
      <c r="L306" s="75"/>
      <c r="M306" s="75"/>
      <c r="N306" s="75"/>
      <c r="O306" s="75"/>
      <c r="P306" s="75"/>
    </row>
    <row r="307" spans="1:16" ht="50.25" customHeight="1" x14ac:dyDescent="0.25">
      <c r="A307" s="61" t="s">
        <v>189</v>
      </c>
      <c r="B307" s="40" t="s">
        <v>190</v>
      </c>
      <c r="C307" s="40"/>
      <c r="D307" s="58">
        <f>D308</f>
        <v>405</v>
      </c>
      <c r="F307" s="81">
        <f>F308</f>
        <v>405</v>
      </c>
      <c r="G307" s="75"/>
      <c r="H307" s="75"/>
      <c r="I307" s="75"/>
      <c r="J307" s="75"/>
      <c r="K307" s="75"/>
      <c r="L307" s="75"/>
      <c r="M307" s="75"/>
      <c r="N307" s="75"/>
      <c r="O307" s="75"/>
      <c r="P307" s="75"/>
    </row>
    <row r="308" spans="1:16" ht="30" x14ac:dyDescent="0.25">
      <c r="A308" s="59" t="s">
        <v>21</v>
      </c>
      <c r="B308" s="40" t="s">
        <v>190</v>
      </c>
      <c r="C308" s="40">
        <v>600</v>
      </c>
      <c r="D308" s="58">
        <v>405</v>
      </c>
      <c r="F308" s="81">
        <v>405</v>
      </c>
      <c r="G308" s="75"/>
      <c r="H308" s="75"/>
      <c r="I308" s="75"/>
      <c r="J308" s="75"/>
      <c r="K308" s="75"/>
      <c r="L308" s="75"/>
      <c r="M308" s="75"/>
      <c r="N308" s="75"/>
      <c r="O308" s="75"/>
      <c r="P308" s="75"/>
    </row>
    <row r="309" spans="1:16" ht="45" x14ac:dyDescent="0.25">
      <c r="A309" s="61" t="s">
        <v>241</v>
      </c>
      <c r="B309" s="40" t="s">
        <v>242</v>
      </c>
      <c r="C309" s="40"/>
      <c r="D309" s="58">
        <f>D310</f>
        <v>4.0999999999999996</v>
      </c>
      <c r="F309" s="81">
        <f>F310</f>
        <v>4.0999999999999996</v>
      </c>
      <c r="G309" s="75"/>
      <c r="H309" s="75"/>
      <c r="I309" s="75"/>
      <c r="J309" s="75"/>
      <c r="K309" s="75"/>
      <c r="L309" s="75"/>
      <c r="M309" s="75"/>
      <c r="N309" s="75"/>
      <c r="O309" s="75"/>
      <c r="P309" s="75"/>
    </row>
    <row r="310" spans="1:16" ht="30" x14ac:dyDescent="0.25">
      <c r="A310" s="59" t="s">
        <v>21</v>
      </c>
      <c r="B310" s="40" t="s">
        <v>242</v>
      </c>
      <c r="C310" s="40">
        <v>600</v>
      </c>
      <c r="D310" s="58">
        <v>4.0999999999999996</v>
      </c>
      <c r="F310" s="81">
        <v>4.0999999999999996</v>
      </c>
      <c r="G310" s="75"/>
      <c r="H310" s="75"/>
      <c r="I310" s="75"/>
      <c r="J310" s="75"/>
      <c r="K310" s="75"/>
      <c r="L310" s="75"/>
      <c r="M310" s="75"/>
      <c r="N310" s="75"/>
      <c r="O310" s="75"/>
      <c r="P310" s="75"/>
    </row>
    <row r="311" spans="1:16" ht="43.5" x14ac:dyDescent="0.25">
      <c r="A311" s="43" t="s">
        <v>313</v>
      </c>
      <c r="B311" s="44" t="s">
        <v>316</v>
      </c>
      <c r="C311" s="44"/>
      <c r="D311" s="55">
        <f>D312+D315</f>
        <v>6398.4</v>
      </c>
      <c r="F311" s="81"/>
      <c r="G311" s="75"/>
      <c r="H311" s="75"/>
      <c r="I311" s="75"/>
      <c r="J311" s="75"/>
      <c r="K311" s="75"/>
      <c r="L311" s="75"/>
      <c r="M311" s="75"/>
      <c r="N311" s="75"/>
      <c r="O311" s="75"/>
      <c r="P311" s="75"/>
    </row>
    <row r="312" spans="1:16" ht="30" x14ac:dyDescent="0.25">
      <c r="A312" s="37" t="s">
        <v>314</v>
      </c>
      <c r="B312" s="40" t="s">
        <v>317</v>
      </c>
      <c r="C312" s="40"/>
      <c r="D312" s="58">
        <f>D313</f>
        <v>4805</v>
      </c>
      <c r="F312" s="81"/>
      <c r="G312" s="75"/>
      <c r="H312" s="75"/>
      <c r="I312" s="75"/>
      <c r="J312" s="75"/>
      <c r="K312" s="75"/>
      <c r="L312" s="75"/>
      <c r="M312" s="75"/>
      <c r="N312" s="75"/>
      <c r="O312" s="75"/>
      <c r="P312" s="75"/>
    </row>
    <row r="313" spans="1:16" ht="30" x14ac:dyDescent="0.25">
      <c r="A313" s="45" t="s">
        <v>315</v>
      </c>
      <c r="B313" s="40" t="s">
        <v>318</v>
      </c>
      <c r="C313" s="40"/>
      <c r="D313" s="58">
        <f>D314</f>
        <v>4805</v>
      </c>
      <c r="F313" s="81"/>
      <c r="G313" s="75"/>
      <c r="H313" s="75"/>
      <c r="I313" s="75"/>
      <c r="J313" s="75"/>
      <c r="K313" s="75"/>
      <c r="L313" s="75"/>
      <c r="M313" s="75"/>
      <c r="N313" s="75"/>
      <c r="O313" s="75"/>
      <c r="P313" s="75"/>
    </row>
    <row r="314" spans="1:16" ht="30" x14ac:dyDescent="0.25">
      <c r="A314" s="37" t="s">
        <v>22</v>
      </c>
      <c r="B314" s="40" t="s">
        <v>318</v>
      </c>
      <c r="C314" s="40">
        <v>200</v>
      </c>
      <c r="D314" s="58">
        <f>G314</f>
        <v>4805</v>
      </c>
      <c r="F314" s="81"/>
      <c r="G314" s="75">
        <v>4805</v>
      </c>
      <c r="H314" s="75"/>
      <c r="I314" s="75"/>
      <c r="J314" s="75"/>
      <c r="K314" s="75"/>
      <c r="L314" s="75"/>
      <c r="M314" s="75"/>
      <c r="N314" s="75"/>
      <c r="O314" s="75"/>
      <c r="P314" s="75"/>
    </row>
    <row r="315" spans="1:16" ht="48.75" customHeight="1" x14ac:dyDescent="0.25">
      <c r="A315" s="56" t="s">
        <v>354</v>
      </c>
      <c r="B315" s="39" t="s">
        <v>333</v>
      </c>
      <c r="C315" s="39"/>
      <c r="D315" s="58">
        <f>D316+D318</f>
        <v>1593.4</v>
      </c>
      <c r="F315" s="81"/>
      <c r="G315" s="75"/>
      <c r="H315" s="75"/>
      <c r="I315" s="75"/>
      <c r="J315" s="75"/>
      <c r="K315" s="75"/>
      <c r="L315" s="75"/>
      <c r="M315" s="75"/>
      <c r="N315" s="75"/>
      <c r="O315" s="75"/>
      <c r="P315" s="75"/>
    </row>
    <row r="316" spans="1:16" ht="45" x14ac:dyDescent="0.25">
      <c r="A316" s="45" t="s">
        <v>331</v>
      </c>
      <c r="B316" s="40" t="s">
        <v>334</v>
      </c>
      <c r="C316" s="40"/>
      <c r="D316" s="58">
        <f>D317</f>
        <v>1513.7</v>
      </c>
      <c r="F316" s="81"/>
      <c r="G316" s="75"/>
      <c r="H316" s="75"/>
      <c r="I316" s="75"/>
      <c r="J316" s="75"/>
      <c r="K316" s="75"/>
      <c r="L316" s="75"/>
      <c r="M316" s="75"/>
      <c r="N316" s="75"/>
      <c r="O316" s="75"/>
      <c r="P316" s="75"/>
    </row>
    <row r="317" spans="1:16" ht="30" x14ac:dyDescent="0.25">
      <c r="A317" s="37" t="s">
        <v>22</v>
      </c>
      <c r="B317" s="40" t="s">
        <v>334</v>
      </c>
      <c r="C317" s="40">
        <v>200</v>
      </c>
      <c r="D317" s="58">
        <f>G317</f>
        <v>1513.7</v>
      </c>
      <c r="F317" s="81"/>
      <c r="G317" s="75">
        <v>1513.7</v>
      </c>
      <c r="H317" s="75"/>
      <c r="I317" s="75"/>
      <c r="J317" s="75"/>
      <c r="K317" s="75"/>
      <c r="L317" s="75"/>
      <c r="M317" s="75"/>
      <c r="N317" s="75"/>
      <c r="O317" s="75"/>
      <c r="P317" s="75"/>
    </row>
    <row r="318" spans="1:16" ht="45" x14ac:dyDescent="0.25">
      <c r="A318" s="45" t="s">
        <v>332</v>
      </c>
      <c r="B318" s="40" t="s">
        <v>335</v>
      </c>
      <c r="C318" s="40"/>
      <c r="D318" s="58">
        <f>D319</f>
        <v>79.7</v>
      </c>
      <c r="F318" s="81"/>
      <c r="G318" s="75"/>
      <c r="H318" s="75"/>
      <c r="I318" s="75"/>
      <c r="J318" s="75"/>
      <c r="K318" s="75"/>
      <c r="L318" s="75"/>
      <c r="M318" s="75"/>
      <c r="N318" s="75"/>
      <c r="O318" s="75"/>
      <c r="P318" s="75"/>
    </row>
    <row r="319" spans="1:16" ht="30" x14ac:dyDescent="0.25">
      <c r="A319" s="37" t="s">
        <v>22</v>
      </c>
      <c r="B319" s="40" t="s">
        <v>335</v>
      </c>
      <c r="C319" s="40">
        <v>200</v>
      </c>
      <c r="D319" s="58">
        <f>G319</f>
        <v>79.7</v>
      </c>
      <c r="F319" s="81"/>
      <c r="G319" s="75">
        <v>79.7</v>
      </c>
      <c r="H319" s="75"/>
      <c r="I319" s="75"/>
      <c r="J319" s="75"/>
      <c r="K319" s="75"/>
      <c r="L319" s="75"/>
      <c r="M319" s="75"/>
      <c r="N319" s="75"/>
      <c r="O319" s="75"/>
      <c r="P319" s="75"/>
    </row>
    <row r="320" spans="1:16" ht="51" customHeight="1" x14ac:dyDescent="0.25">
      <c r="A320" s="69" t="s">
        <v>51</v>
      </c>
      <c r="B320" s="70" t="s">
        <v>37</v>
      </c>
      <c r="C320" s="44"/>
      <c r="D320" s="71">
        <f>D321</f>
        <v>4586.8999999999996</v>
      </c>
      <c r="F320" s="86">
        <f>F321</f>
        <v>896</v>
      </c>
      <c r="G320" s="75"/>
      <c r="H320" s="75"/>
      <c r="I320" s="75"/>
      <c r="J320" s="75"/>
      <c r="K320" s="75"/>
      <c r="L320" s="75"/>
      <c r="M320" s="75"/>
      <c r="N320" s="75"/>
      <c r="O320" s="75"/>
      <c r="P320" s="75"/>
    </row>
    <row r="321" spans="1:16" ht="21" customHeight="1" x14ac:dyDescent="0.25">
      <c r="A321" s="59" t="s">
        <v>28</v>
      </c>
      <c r="B321" s="40" t="s">
        <v>29</v>
      </c>
      <c r="C321" s="40"/>
      <c r="D321" s="72">
        <f>D324+D326+D322</f>
        <v>4586.8999999999996</v>
      </c>
      <c r="F321" s="87">
        <f>F324+F326</f>
        <v>896</v>
      </c>
      <c r="G321" s="75"/>
      <c r="H321" s="75"/>
      <c r="I321" s="75"/>
      <c r="J321" s="75"/>
      <c r="K321" s="75"/>
      <c r="L321" s="75"/>
      <c r="M321" s="75"/>
      <c r="N321" s="75"/>
      <c r="O321" s="75"/>
      <c r="P321" s="75"/>
    </row>
    <row r="322" spans="1:16" ht="21" customHeight="1" x14ac:dyDescent="0.25">
      <c r="A322" s="56" t="s">
        <v>340</v>
      </c>
      <c r="B322" s="39" t="s">
        <v>330</v>
      </c>
      <c r="C322" s="39"/>
      <c r="D322" s="72">
        <f>D323</f>
        <v>361.5</v>
      </c>
      <c r="F322" s="87"/>
      <c r="G322" s="75"/>
      <c r="H322" s="75"/>
      <c r="I322" s="75"/>
      <c r="J322" s="75"/>
      <c r="K322" s="75"/>
      <c r="L322" s="75"/>
      <c r="M322" s="75"/>
      <c r="N322" s="75"/>
      <c r="O322" s="75"/>
      <c r="P322" s="75"/>
    </row>
    <row r="323" spans="1:16" ht="30" customHeight="1" x14ac:dyDescent="0.25">
      <c r="A323" s="59" t="s">
        <v>24</v>
      </c>
      <c r="B323" s="40" t="s">
        <v>330</v>
      </c>
      <c r="C323" s="41" t="s">
        <v>30</v>
      </c>
      <c r="D323" s="72">
        <f>G323+N323</f>
        <v>361.5</v>
      </c>
      <c r="F323" s="87"/>
      <c r="G323" s="75">
        <v>218.4</v>
      </c>
      <c r="H323" s="75"/>
      <c r="I323" s="75"/>
      <c r="J323" s="75"/>
      <c r="K323" s="75"/>
      <c r="L323" s="75"/>
      <c r="M323" s="75">
        <v>218.4</v>
      </c>
      <c r="N323" s="75">
        <v>143.1</v>
      </c>
      <c r="O323" s="75"/>
      <c r="P323" s="75"/>
    </row>
    <row r="324" spans="1:16" ht="33" customHeight="1" x14ac:dyDescent="0.25">
      <c r="A324" s="56" t="s">
        <v>52</v>
      </c>
      <c r="B324" s="39" t="s">
        <v>38</v>
      </c>
      <c r="C324" s="39"/>
      <c r="D324" s="57">
        <f>M324+N324+O324</f>
        <v>3825.3999999999996</v>
      </c>
      <c r="F324" s="80">
        <f>F325</f>
        <v>496</v>
      </c>
      <c r="G324" s="75"/>
      <c r="H324" s="75"/>
      <c r="I324" s="75"/>
      <c r="J324" s="75"/>
      <c r="K324" s="75"/>
      <c r="L324" s="75"/>
      <c r="M324" s="75">
        <v>2564.1</v>
      </c>
      <c r="N324" s="75">
        <v>-1238.7</v>
      </c>
      <c r="O324" s="75">
        <v>2500</v>
      </c>
      <c r="P324" s="75"/>
    </row>
    <row r="325" spans="1:16" x14ac:dyDescent="0.25">
      <c r="A325" s="59" t="s">
        <v>24</v>
      </c>
      <c r="B325" s="40" t="s">
        <v>38</v>
      </c>
      <c r="C325" s="41" t="s">
        <v>30</v>
      </c>
      <c r="D325" s="58">
        <f>F325+G325+H325+I325+J325+K325+L325</f>
        <v>2564.1000000000004</v>
      </c>
      <c r="F325" s="81">
        <v>496</v>
      </c>
      <c r="G325" s="83">
        <v>-27.2</v>
      </c>
      <c r="H325" s="83">
        <v>3403</v>
      </c>
      <c r="I325" s="83">
        <v>-150</v>
      </c>
      <c r="J325" s="83">
        <v>-803</v>
      </c>
      <c r="K325" s="83">
        <v>-79.7</v>
      </c>
      <c r="L325" s="83">
        <v>-275</v>
      </c>
      <c r="M325" s="75"/>
      <c r="N325" s="75"/>
      <c r="O325" s="75"/>
      <c r="P325" s="75"/>
    </row>
    <row r="326" spans="1:16" ht="45" x14ac:dyDescent="0.25">
      <c r="A326" s="59" t="s">
        <v>165</v>
      </c>
      <c r="B326" s="40" t="s">
        <v>166</v>
      </c>
      <c r="C326" s="41"/>
      <c r="D326" s="58">
        <f>D327</f>
        <v>400</v>
      </c>
      <c r="F326" s="81">
        <f>F327</f>
        <v>400</v>
      </c>
      <c r="G326" s="75"/>
      <c r="H326" s="75"/>
      <c r="I326" s="75"/>
      <c r="J326" s="75"/>
      <c r="K326" s="75"/>
      <c r="L326" s="75"/>
      <c r="M326" s="75"/>
      <c r="N326" s="75"/>
      <c r="O326" s="75"/>
      <c r="P326" s="75"/>
    </row>
    <row r="327" spans="1:16" x14ac:dyDescent="0.25">
      <c r="A327" s="37" t="s">
        <v>24</v>
      </c>
      <c r="B327" s="40" t="s">
        <v>166</v>
      </c>
      <c r="C327" s="41" t="s">
        <v>30</v>
      </c>
      <c r="D327" s="58">
        <v>400</v>
      </c>
      <c r="F327" s="81">
        <v>400</v>
      </c>
      <c r="G327" s="75"/>
      <c r="H327" s="75"/>
      <c r="I327" s="75"/>
      <c r="J327" s="75"/>
      <c r="K327" s="75"/>
      <c r="L327" s="75"/>
      <c r="M327" s="75"/>
      <c r="N327" s="75"/>
      <c r="O327" s="75"/>
      <c r="P327" s="75"/>
    </row>
    <row r="328" spans="1:16" x14ac:dyDescent="0.25">
      <c r="A328" s="73" t="s">
        <v>26</v>
      </c>
      <c r="B328" s="44"/>
      <c r="C328" s="44"/>
      <c r="D328" s="55">
        <f>D320+D311+D288+D224+D214+D155+D119+D110+D88+D18</f>
        <v>760122.5</v>
      </c>
      <c r="F328" s="79" t="e">
        <f>F18+F88+F110+F119+F155+F214+F224+F288+F320</f>
        <v>#REF!</v>
      </c>
      <c r="G328" s="75"/>
      <c r="H328" s="75"/>
      <c r="I328" s="75"/>
      <c r="J328" s="75"/>
      <c r="K328" s="75"/>
      <c r="L328" s="75"/>
      <c r="M328" s="75"/>
      <c r="N328" s="75"/>
      <c r="O328" s="75"/>
      <c r="P328" s="75"/>
    </row>
    <row r="329" spans="1:16" x14ac:dyDescent="0.25">
      <c r="A329" s="33"/>
      <c r="F329" s="88"/>
      <c r="G329" s="75"/>
      <c r="H329" s="75"/>
      <c r="I329" s="75"/>
      <c r="J329" s="75"/>
      <c r="K329" s="75"/>
      <c r="L329" s="75"/>
      <c r="M329" s="75"/>
      <c r="N329" s="75"/>
      <c r="O329" s="75"/>
      <c r="P329" s="75"/>
    </row>
    <row r="330" spans="1:16" x14ac:dyDescent="0.25">
      <c r="D330" s="46">
        <v>676907.6</v>
      </c>
      <c r="F330" s="89"/>
      <c r="G330" s="75"/>
      <c r="H330" s="75"/>
      <c r="I330" s="75"/>
      <c r="J330" s="75"/>
      <c r="K330" s="75"/>
      <c r="L330" s="75"/>
      <c r="M330" s="75"/>
      <c r="N330" s="75">
        <f>N324+O324+N323+N301+N291+N287+N281+N277+N241+N237+N234+N233+N230+N227+N190+N188+N186+N184+N177+N171+N167+N165+N158+N147+N144+N97+N94+O94+N91+N79+N74+O74++N59+O59+N58+N46+O46+N35+N31+O31+N107</f>
        <v>52434.1</v>
      </c>
      <c r="O330" s="75"/>
      <c r="P330" s="75"/>
    </row>
    <row r="331" spans="1:16" x14ac:dyDescent="0.25">
      <c r="D331" s="46">
        <f>D330-D328</f>
        <v>-83214.900000000023</v>
      </c>
      <c r="F331" s="89"/>
      <c r="G331" s="75"/>
      <c r="H331" s="75"/>
      <c r="I331" s="75"/>
      <c r="J331" s="75"/>
      <c r="K331" s="75"/>
      <c r="L331" s="75"/>
      <c r="M331" s="75" t="s">
        <v>353</v>
      </c>
      <c r="N331" s="75">
        <v>52434.1</v>
      </c>
      <c r="O331" s="75"/>
      <c r="P331" s="75"/>
    </row>
    <row r="332" spans="1:16" x14ac:dyDescent="0.25">
      <c r="D332" s="11"/>
      <c r="F332" s="89"/>
      <c r="G332" s="75"/>
      <c r="H332" s="75"/>
      <c r="I332" s="75"/>
      <c r="J332" s="75"/>
      <c r="K332" s="75"/>
      <c r="L332" s="75"/>
      <c r="M332" s="75"/>
      <c r="N332" s="75">
        <f>N331-N330</f>
        <v>0</v>
      </c>
      <c r="O332" s="75"/>
      <c r="P332" s="75"/>
    </row>
    <row r="333" spans="1:16" x14ac:dyDescent="0.25">
      <c r="A333" s="15"/>
      <c r="B333" s="10"/>
      <c r="C333"/>
      <c r="D333" s="34"/>
      <c r="F333" s="90"/>
      <c r="G333" s="75"/>
      <c r="H333" s="75"/>
      <c r="I333" s="75"/>
      <c r="J333" s="75"/>
      <c r="K333" s="75"/>
      <c r="L333" s="75"/>
      <c r="M333" s="75"/>
      <c r="N333" s="75"/>
      <c r="O333" s="75"/>
      <c r="P333" s="75"/>
    </row>
    <row r="334" spans="1:16" x14ac:dyDescent="0.25">
      <c r="A334" s="15"/>
      <c r="B334" s="10"/>
      <c r="C334"/>
      <c r="D334"/>
      <c r="F334" s="75"/>
      <c r="G334" s="75"/>
      <c r="H334" s="75"/>
      <c r="I334" s="75"/>
      <c r="J334" s="75"/>
      <c r="K334" s="75"/>
      <c r="L334" s="75"/>
      <c r="M334" s="75"/>
      <c r="N334" s="75"/>
      <c r="O334" s="75"/>
      <c r="P334" s="75"/>
    </row>
    <row r="335" spans="1:16" x14ac:dyDescent="0.25">
      <c r="A335" s="15"/>
      <c r="B335" s="10"/>
      <c r="C335"/>
      <c r="D335" s="35"/>
      <c r="F335" s="91"/>
      <c r="G335" s="75"/>
      <c r="H335" s="75"/>
      <c r="I335" s="75"/>
      <c r="J335" s="75"/>
      <c r="K335" s="75"/>
      <c r="L335" s="75"/>
      <c r="M335" s="75"/>
      <c r="N335" s="75"/>
      <c r="O335" s="75"/>
      <c r="P335" s="75"/>
    </row>
    <row r="336" spans="1:16" x14ac:dyDescent="0.25">
      <c r="A336" s="15"/>
      <c r="B336" s="10"/>
      <c r="C336"/>
      <c r="D336" s="35"/>
      <c r="F336" s="35"/>
    </row>
    <row r="337" spans="1:6" x14ac:dyDescent="0.25">
      <c r="A337" s="15"/>
      <c r="B337" s="10"/>
      <c r="C337"/>
      <c r="D337" s="36"/>
      <c r="F337" s="36"/>
    </row>
    <row r="338" spans="1:6" x14ac:dyDescent="0.25">
      <c r="A338" s="15"/>
      <c r="B338" s="10"/>
      <c r="C338"/>
      <c r="D338" s="36"/>
      <c r="F338" s="36"/>
    </row>
    <row r="339" spans="1:6" x14ac:dyDescent="0.25">
      <c r="A339" s="15"/>
      <c r="B339" s="10"/>
      <c r="C339"/>
      <c r="D339" s="35"/>
      <c r="F339" s="35"/>
    </row>
    <row r="340" spans="1:6" x14ac:dyDescent="0.25">
      <c r="A340" s="15"/>
      <c r="B340" s="10"/>
      <c r="C340"/>
      <c r="D340" s="34"/>
      <c r="F340" s="34"/>
    </row>
    <row r="341" spans="1:6" x14ac:dyDescent="0.25">
      <c r="A341" s="15"/>
      <c r="B341" s="10"/>
      <c r="C341"/>
      <c r="D341"/>
      <c r="F341"/>
    </row>
    <row r="342" spans="1:6" x14ac:dyDescent="0.25">
      <c r="A342" s="15"/>
      <c r="B342" s="10"/>
      <c r="C342"/>
      <c r="D342"/>
      <c r="F342"/>
    </row>
    <row r="343" spans="1:6" x14ac:dyDescent="0.25">
      <c r="A343" s="15"/>
      <c r="B343" s="10"/>
      <c r="C343"/>
      <c r="D343"/>
      <c r="F343"/>
    </row>
    <row r="344" spans="1:6" x14ac:dyDescent="0.25">
      <c r="A344" s="15"/>
      <c r="B344" s="10"/>
      <c r="C344"/>
      <c r="D344"/>
      <c r="F344"/>
    </row>
    <row r="345" spans="1:6" x14ac:dyDescent="0.25">
      <c r="A345" s="15"/>
      <c r="B345" s="10"/>
      <c r="C345"/>
      <c r="D345"/>
      <c r="F345"/>
    </row>
    <row r="346" spans="1:6" x14ac:dyDescent="0.25">
      <c r="A346" s="15"/>
      <c r="B346" s="10"/>
      <c r="C346"/>
      <c r="D346"/>
      <c r="F346"/>
    </row>
    <row r="347" spans="1:6" x14ac:dyDescent="0.25">
      <c r="A347" s="15"/>
      <c r="B347" s="10"/>
      <c r="C347"/>
      <c r="D347"/>
      <c r="F347"/>
    </row>
    <row r="348" spans="1:6" x14ac:dyDescent="0.25">
      <c r="A348" s="15"/>
      <c r="B348" s="10"/>
      <c r="C348"/>
      <c r="D348"/>
      <c r="F348"/>
    </row>
    <row r="349" spans="1:6" x14ac:dyDescent="0.25">
      <c r="A349" s="15"/>
      <c r="B349" s="10"/>
      <c r="C349"/>
      <c r="D349"/>
      <c r="F349"/>
    </row>
    <row r="350" spans="1:6" x14ac:dyDescent="0.25">
      <c r="A350" s="15"/>
      <c r="B350" s="10"/>
      <c r="C350"/>
      <c r="D350"/>
      <c r="F350"/>
    </row>
    <row r="351" spans="1:6" x14ac:dyDescent="0.25">
      <c r="A351" s="15"/>
      <c r="B351" s="10"/>
      <c r="C351"/>
      <c r="D351"/>
      <c r="F351"/>
    </row>
    <row r="352" spans="1:6" x14ac:dyDescent="0.25">
      <c r="A352" s="15"/>
      <c r="B352" s="10"/>
      <c r="C352"/>
      <c r="D352"/>
      <c r="F352"/>
    </row>
    <row r="353" spans="1:6" x14ac:dyDescent="0.25">
      <c r="A353" s="15"/>
      <c r="B353" s="10"/>
      <c r="C353"/>
      <c r="D353"/>
      <c r="F353"/>
    </row>
    <row r="354" spans="1:6" x14ac:dyDescent="0.25">
      <c r="A354" s="15"/>
      <c r="B354" s="10"/>
      <c r="C354"/>
      <c r="D354"/>
      <c r="F354"/>
    </row>
    <row r="355" spans="1:6" x14ac:dyDescent="0.25">
      <c r="A355" s="15"/>
      <c r="B355" s="10"/>
      <c r="C355"/>
      <c r="D355"/>
      <c r="F355"/>
    </row>
    <row r="356" spans="1:6" x14ac:dyDescent="0.25">
      <c r="A356" s="15"/>
      <c r="B356" s="10"/>
      <c r="C356"/>
      <c r="D356"/>
      <c r="F356"/>
    </row>
    <row r="357" spans="1:6" x14ac:dyDescent="0.25">
      <c r="A357" s="15"/>
      <c r="B357" s="10"/>
      <c r="C357"/>
      <c r="D357"/>
      <c r="F357"/>
    </row>
    <row r="358" spans="1:6" x14ac:dyDescent="0.25">
      <c r="A358" s="15"/>
      <c r="B358" s="10"/>
      <c r="C358"/>
      <c r="D358" s="36"/>
      <c r="F358" s="36"/>
    </row>
  </sheetData>
  <mergeCells count="12">
    <mergeCell ref="A14:D14"/>
    <mergeCell ref="A6:D6"/>
    <mergeCell ref="A7:D7"/>
    <mergeCell ref="A8:D8"/>
    <mergeCell ref="A9:D9"/>
    <mergeCell ref="A11:D11"/>
    <mergeCell ref="A12:D12"/>
    <mergeCell ref="A1:D1"/>
    <mergeCell ref="A2:D2"/>
    <mergeCell ref="A3:D3"/>
    <mergeCell ref="A4:D4"/>
    <mergeCell ref="A13:D13"/>
  </mergeCells>
  <pageMargins left="0.70866141732283472" right="0.19685039370078741" top="0.15748031496062992" bottom="0.15748031496062992" header="0" footer="0"/>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17"/>
  <sheetViews>
    <sheetView topLeftCell="A10" zoomScaleNormal="100" workbookViewId="0">
      <selection activeCell="B59" sqref="B59"/>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s>
  <sheetData>
    <row r="1" spans="1:4" x14ac:dyDescent="0.25">
      <c r="A1" s="97" t="s">
        <v>61</v>
      </c>
      <c r="B1" s="97"/>
      <c r="C1" s="97"/>
      <c r="D1" s="97"/>
    </row>
    <row r="2" spans="1:4" x14ac:dyDescent="0.25">
      <c r="A2" s="97" t="s">
        <v>41</v>
      </c>
      <c r="B2" s="97"/>
      <c r="C2" s="97"/>
      <c r="D2" s="97"/>
    </row>
    <row r="3" spans="1:4" ht="15" customHeight="1" x14ac:dyDescent="0.25">
      <c r="A3" s="98" t="s">
        <v>62</v>
      </c>
      <c r="B3" s="98"/>
      <c r="C3" s="98"/>
      <c r="D3" s="98"/>
    </row>
    <row r="4" spans="1:4" ht="12.75" customHeight="1" x14ac:dyDescent="0.25">
      <c r="A4" s="97" t="s">
        <v>300</v>
      </c>
      <c r="B4" s="97"/>
      <c r="C4" s="97"/>
      <c r="D4" s="97"/>
    </row>
    <row r="5" spans="1:4" x14ac:dyDescent="0.25">
      <c r="A5" s="13"/>
      <c r="B5" s="13"/>
      <c r="C5" s="13"/>
      <c r="D5" s="13"/>
    </row>
    <row r="6" spans="1:4" ht="15.75" x14ac:dyDescent="0.25">
      <c r="A6" s="96" t="s">
        <v>19</v>
      </c>
      <c r="B6" s="96"/>
      <c r="C6" s="96"/>
      <c r="D6" s="96"/>
    </row>
    <row r="7" spans="1:4" ht="15.75" x14ac:dyDescent="0.25">
      <c r="A7" s="96" t="s">
        <v>20</v>
      </c>
      <c r="B7" s="96"/>
      <c r="C7" s="96"/>
      <c r="D7" s="96"/>
    </row>
    <row r="8" spans="1:4" ht="15.75" x14ac:dyDescent="0.25">
      <c r="A8" s="96" t="s">
        <v>34</v>
      </c>
      <c r="B8" s="96"/>
      <c r="C8" s="96"/>
      <c r="D8" s="96"/>
    </row>
    <row r="9" spans="1:4" ht="15.75" x14ac:dyDescent="0.25">
      <c r="A9" s="96" t="s">
        <v>287</v>
      </c>
      <c r="B9" s="96"/>
      <c r="C9" s="96"/>
      <c r="D9" s="96"/>
    </row>
    <row r="10" spans="1:4" ht="13.5" customHeight="1" x14ac:dyDescent="0.25">
      <c r="D10" s="1" t="s">
        <v>35</v>
      </c>
    </row>
    <row r="11" spans="1:4" x14ac:dyDescent="0.25">
      <c r="A11" s="16" t="s">
        <v>15</v>
      </c>
      <c r="B11" s="16" t="s">
        <v>16</v>
      </c>
      <c r="C11" s="16" t="s">
        <v>17</v>
      </c>
      <c r="D11" s="2" t="s">
        <v>18</v>
      </c>
    </row>
    <row r="12" spans="1:4" x14ac:dyDescent="0.25">
      <c r="A12" s="16">
        <v>1</v>
      </c>
      <c r="B12" s="16">
        <v>2</v>
      </c>
      <c r="C12" s="16">
        <v>3</v>
      </c>
      <c r="D12" s="12">
        <v>4</v>
      </c>
    </row>
    <row r="13" spans="1:4" ht="28.5" x14ac:dyDescent="0.25">
      <c r="A13" s="17" t="s">
        <v>250</v>
      </c>
      <c r="B13" s="16" t="s">
        <v>4</v>
      </c>
      <c r="C13" s="16"/>
      <c r="D13" s="3">
        <f>D14+D20+D35+D65+D70+D17</f>
        <v>381984.6</v>
      </c>
    </row>
    <row r="14" spans="1:4" ht="30" x14ac:dyDescent="0.25">
      <c r="A14" s="18" t="s">
        <v>56</v>
      </c>
      <c r="B14" s="39" t="s">
        <v>294</v>
      </c>
      <c r="C14" s="19"/>
      <c r="D14" s="4">
        <f>D15</f>
        <v>1469</v>
      </c>
    </row>
    <row r="15" spans="1:4" ht="75" x14ac:dyDescent="0.25">
      <c r="A15" s="37" t="s">
        <v>63</v>
      </c>
      <c r="B15" s="40" t="s">
        <v>295</v>
      </c>
      <c r="C15" s="21"/>
      <c r="D15" s="5">
        <f>D16</f>
        <v>1469</v>
      </c>
    </row>
    <row r="16" spans="1:4" ht="30" x14ac:dyDescent="0.25">
      <c r="A16" s="20" t="s">
        <v>21</v>
      </c>
      <c r="B16" s="40" t="s">
        <v>295</v>
      </c>
      <c r="C16" s="21">
        <v>600</v>
      </c>
      <c r="D16" s="5">
        <v>1469</v>
      </c>
    </row>
    <row r="17" spans="1:4" ht="32.25" customHeight="1" x14ac:dyDescent="0.25">
      <c r="A17" s="18" t="s">
        <v>168</v>
      </c>
      <c r="B17" s="39" t="s">
        <v>296</v>
      </c>
      <c r="C17" s="19"/>
      <c r="D17" s="4">
        <f>D18</f>
        <v>110424.4</v>
      </c>
    </row>
    <row r="18" spans="1:4" ht="45" x14ac:dyDescent="0.25">
      <c r="A18" s="20" t="s">
        <v>167</v>
      </c>
      <c r="B18" s="40" t="s">
        <v>297</v>
      </c>
      <c r="C18" s="21"/>
      <c r="D18" s="5">
        <f>D19</f>
        <v>110424.4</v>
      </c>
    </row>
    <row r="19" spans="1:4" ht="30" x14ac:dyDescent="0.25">
      <c r="A19" s="20" t="s">
        <v>21</v>
      </c>
      <c r="B19" s="40" t="s">
        <v>297</v>
      </c>
      <c r="C19" s="21">
        <v>600</v>
      </c>
      <c r="D19" s="5">
        <v>110424.4</v>
      </c>
    </row>
    <row r="20" spans="1:4" ht="30" x14ac:dyDescent="0.25">
      <c r="A20" s="22" t="s">
        <v>169</v>
      </c>
      <c r="B20" s="19" t="s">
        <v>170</v>
      </c>
      <c r="C20" s="19"/>
      <c r="D20" s="4">
        <f>D21+D23+D25+D27+D29+D31+D33</f>
        <v>81660.7</v>
      </c>
    </row>
    <row r="21" spans="1:4" ht="30" x14ac:dyDescent="0.25">
      <c r="A21" s="23" t="s">
        <v>33</v>
      </c>
      <c r="B21" s="21" t="s">
        <v>171</v>
      </c>
      <c r="C21" s="21"/>
      <c r="D21" s="5">
        <f>D22</f>
        <v>24605.3</v>
      </c>
    </row>
    <row r="22" spans="1:4" ht="30" x14ac:dyDescent="0.25">
      <c r="A22" s="20" t="s">
        <v>21</v>
      </c>
      <c r="B22" s="21" t="s">
        <v>171</v>
      </c>
      <c r="C22" s="21">
        <v>600</v>
      </c>
      <c r="D22" s="5">
        <v>24605.3</v>
      </c>
    </row>
    <row r="23" spans="1:4" ht="200.25" customHeight="1" x14ac:dyDescent="0.25">
      <c r="A23" s="23" t="s">
        <v>191</v>
      </c>
      <c r="B23" s="21" t="s">
        <v>192</v>
      </c>
      <c r="C23" s="21"/>
      <c r="D23" s="5">
        <f>D24</f>
        <v>628</v>
      </c>
    </row>
    <row r="24" spans="1:4" ht="30" x14ac:dyDescent="0.25">
      <c r="A24" s="20" t="s">
        <v>21</v>
      </c>
      <c r="B24" s="21" t="s">
        <v>192</v>
      </c>
      <c r="C24" s="21">
        <v>600</v>
      </c>
      <c r="D24" s="5">
        <v>628</v>
      </c>
    </row>
    <row r="25" spans="1:4" ht="117.75" customHeight="1" x14ac:dyDescent="0.25">
      <c r="A25" s="20" t="s">
        <v>194</v>
      </c>
      <c r="B25" s="21" t="s">
        <v>195</v>
      </c>
      <c r="C25" s="21"/>
      <c r="D25" s="5">
        <f>D26</f>
        <v>51462</v>
      </c>
    </row>
    <row r="26" spans="1:4" ht="30" x14ac:dyDescent="0.25">
      <c r="A26" s="20" t="s">
        <v>21</v>
      </c>
      <c r="B26" s="21" t="s">
        <v>195</v>
      </c>
      <c r="C26" s="21">
        <v>600</v>
      </c>
      <c r="D26" s="5">
        <v>51462</v>
      </c>
    </row>
    <row r="27" spans="1:4" ht="75" x14ac:dyDescent="0.25">
      <c r="A27" s="23" t="s">
        <v>68</v>
      </c>
      <c r="B27" s="21" t="s">
        <v>199</v>
      </c>
      <c r="C27" s="21"/>
      <c r="D27" s="5">
        <f>D28</f>
        <v>4101</v>
      </c>
    </row>
    <row r="28" spans="1:4" ht="30" x14ac:dyDescent="0.25">
      <c r="A28" s="20" t="s">
        <v>21</v>
      </c>
      <c r="B28" s="21" t="s">
        <v>199</v>
      </c>
      <c r="C28" s="21">
        <v>600</v>
      </c>
      <c r="D28" s="5">
        <v>4101</v>
      </c>
    </row>
    <row r="29" spans="1:4" ht="75" x14ac:dyDescent="0.25">
      <c r="A29" s="23" t="s">
        <v>268</v>
      </c>
      <c r="B29" s="21" t="s">
        <v>201</v>
      </c>
      <c r="C29" s="21"/>
      <c r="D29" s="5">
        <f>D30</f>
        <v>200</v>
      </c>
    </row>
    <row r="30" spans="1:4" ht="30" x14ac:dyDescent="0.25">
      <c r="A30" s="20" t="s">
        <v>21</v>
      </c>
      <c r="B30" s="21" t="s">
        <v>201</v>
      </c>
      <c r="C30" s="21">
        <v>600</v>
      </c>
      <c r="D30" s="5">
        <v>200</v>
      </c>
    </row>
    <row r="31" spans="1:4" ht="45" x14ac:dyDescent="0.25">
      <c r="A31" s="23" t="s">
        <v>54</v>
      </c>
      <c r="B31" s="21" t="s">
        <v>202</v>
      </c>
      <c r="C31" s="21"/>
      <c r="D31" s="5">
        <f>D32</f>
        <v>658</v>
      </c>
    </row>
    <row r="32" spans="1:4" ht="30" x14ac:dyDescent="0.25">
      <c r="A32" s="20" t="s">
        <v>21</v>
      </c>
      <c r="B32" s="21" t="s">
        <v>202</v>
      </c>
      <c r="C32" s="21">
        <v>600</v>
      </c>
      <c r="D32" s="5">
        <v>658</v>
      </c>
    </row>
    <row r="33" spans="1:4" ht="210" x14ac:dyDescent="0.25">
      <c r="A33" s="23" t="s">
        <v>66</v>
      </c>
      <c r="B33" s="21" t="s">
        <v>204</v>
      </c>
      <c r="C33" s="21"/>
      <c r="D33" s="5">
        <f>D34</f>
        <v>6.4</v>
      </c>
    </row>
    <row r="34" spans="1:4" ht="30" x14ac:dyDescent="0.25">
      <c r="A34" s="20" t="s">
        <v>21</v>
      </c>
      <c r="B34" s="21" t="s">
        <v>204</v>
      </c>
      <c r="C34" s="21">
        <v>600</v>
      </c>
      <c r="D34" s="5">
        <v>6.4</v>
      </c>
    </row>
    <row r="35" spans="1:4" ht="30" x14ac:dyDescent="0.25">
      <c r="A35" s="22" t="s">
        <v>172</v>
      </c>
      <c r="B35" s="21" t="s">
        <v>173</v>
      </c>
      <c r="C35" s="21"/>
      <c r="D35" s="5">
        <f>D36+D38+D40+D42+D44+D46+D48+D51+D53+D55+D57+D59+D61+D63</f>
        <v>168608.30000000002</v>
      </c>
    </row>
    <row r="36" spans="1:4" ht="30" x14ac:dyDescent="0.25">
      <c r="A36" s="23" t="s">
        <v>33</v>
      </c>
      <c r="B36" s="21" t="s">
        <v>174</v>
      </c>
      <c r="C36" s="21"/>
      <c r="D36" s="5">
        <f>D37</f>
        <v>43275.7</v>
      </c>
    </row>
    <row r="37" spans="1:4" ht="30" x14ac:dyDescent="0.25">
      <c r="A37" s="20" t="s">
        <v>21</v>
      </c>
      <c r="B37" s="21" t="s">
        <v>174</v>
      </c>
      <c r="C37" s="21">
        <v>600</v>
      </c>
      <c r="D37" s="5">
        <v>43275.7</v>
      </c>
    </row>
    <row r="38" spans="1:4" ht="30" x14ac:dyDescent="0.25">
      <c r="A38" s="20" t="s">
        <v>40</v>
      </c>
      <c r="B38" s="21" t="s">
        <v>176</v>
      </c>
      <c r="C38" s="21"/>
      <c r="D38" s="5">
        <f>D39</f>
        <v>340.4</v>
      </c>
    </row>
    <row r="39" spans="1:4" ht="30" x14ac:dyDescent="0.25">
      <c r="A39" s="20" t="s">
        <v>21</v>
      </c>
      <c r="B39" s="21" t="s">
        <v>176</v>
      </c>
      <c r="C39" s="21">
        <v>600</v>
      </c>
      <c r="D39" s="5">
        <v>340.4</v>
      </c>
    </row>
    <row r="40" spans="1:4" ht="30" x14ac:dyDescent="0.25">
      <c r="A40" s="23" t="s">
        <v>45</v>
      </c>
      <c r="B40" s="21" t="s">
        <v>177</v>
      </c>
      <c r="C40" s="24"/>
      <c r="D40" s="5">
        <f>D41</f>
        <v>979</v>
      </c>
    </row>
    <row r="41" spans="1:4" ht="30" x14ac:dyDescent="0.25">
      <c r="A41" s="20" t="s">
        <v>21</v>
      </c>
      <c r="B41" s="21" t="s">
        <v>177</v>
      </c>
      <c r="C41" s="24" t="s">
        <v>43</v>
      </c>
      <c r="D41" s="5">
        <v>979</v>
      </c>
    </row>
    <row r="42" spans="1:4" x14ac:dyDescent="0.25">
      <c r="A42" s="23" t="s">
        <v>55</v>
      </c>
      <c r="B42" s="21" t="s">
        <v>175</v>
      </c>
      <c r="C42" s="21"/>
      <c r="D42" s="5">
        <f>D43</f>
        <v>125</v>
      </c>
    </row>
    <row r="43" spans="1:4" x14ac:dyDescent="0.25">
      <c r="A43" s="23" t="s">
        <v>25</v>
      </c>
      <c r="B43" s="21" t="s">
        <v>175</v>
      </c>
      <c r="C43" s="21">
        <v>300</v>
      </c>
      <c r="D43" s="5">
        <v>125</v>
      </c>
    </row>
    <row r="44" spans="1:4" ht="95.25" customHeight="1" x14ac:dyDescent="0.25">
      <c r="A44" s="23" t="s">
        <v>0</v>
      </c>
      <c r="B44" s="21" t="s">
        <v>248</v>
      </c>
      <c r="C44" s="21"/>
      <c r="D44" s="5">
        <f>D45</f>
        <v>170</v>
      </c>
    </row>
    <row r="45" spans="1:4" ht="30" x14ac:dyDescent="0.25">
      <c r="A45" s="20" t="s">
        <v>21</v>
      </c>
      <c r="B45" s="21" t="s">
        <v>248</v>
      </c>
      <c r="C45" s="21">
        <v>600</v>
      </c>
      <c r="D45" s="5">
        <v>170</v>
      </c>
    </row>
    <row r="46" spans="1:4" ht="45" x14ac:dyDescent="0.25">
      <c r="A46" s="23" t="s">
        <v>186</v>
      </c>
      <c r="B46" s="21" t="s">
        <v>187</v>
      </c>
      <c r="C46" s="21"/>
      <c r="D46" s="5">
        <f>D47</f>
        <v>6167</v>
      </c>
    </row>
    <row r="47" spans="1:4" ht="30" x14ac:dyDescent="0.25">
      <c r="A47" s="20" t="s">
        <v>21</v>
      </c>
      <c r="B47" s="21" t="s">
        <v>187</v>
      </c>
      <c r="C47" s="21">
        <v>600</v>
      </c>
      <c r="D47" s="5">
        <v>6167</v>
      </c>
    </row>
    <row r="48" spans="1:4" ht="120" x14ac:dyDescent="0.25">
      <c r="A48" s="20" t="s">
        <v>194</v>
      </c>
      <c r="B48" s="21" t="s">
        <v>196</v>
      </c>
      <c r="C48" s="21"/>
      <c r="D48" s="5">
        <f>D50+D49</f>
        <v>96179</v>
      </c>
    </row>
    <row r="49" spans="1:4" ht="30" x14ac:dyDescent="0.25">
      <c r="A49" s="20" t="s">
        <v>22</v>
      </c>
      <c r="B49" s="21" t="s">
        <v>196</v>
      </c>
      <c r="C49" s="21">
        <v>200</v>
      </c>
      <c r="D49" s="5">
        <v>3223.5</v>
      </c>
    </row>
    <row r="50" spans="1:4" ht="30" x14ac:dyDescent="0.25">
      <c r="A50" s="20" t="s">
        <v>21</v>
      </c>
      <c r="B50" s="21" t="s">
        <v>196</v>
      </c>
      <c r="C50" s="21">
        <v>600</v>
      </c>
      <c r="D50" s="5">
        <v>92955.5</v>
      </c>
    </row>
    <row r="51" spans="1:4" ht="60" x14ac:dyDescent="0.25">
      <c r="A51" s="23" t="s">
        <v>197</v>
      </c>
      <c r="B51" s="21" t="s">
        <v>198</v>
      </c>
      <c r="C51" s="21"/>
      <c r="D51" s="5">
        <f>D52</f>
        <v>1215</v>
      </c>
    </row>
    <row r="52" spans="1:4" ht="30" x14ac:dyDescent="0.25">
      <c r="A52" s="20" t="s">
        <v>21</v>
      </c>
      <c r="B52" s="21" t="s">
        <v>198</v>
      </c>
      <c r="C52" s="21">
        <v>600</v>
      </c>
      <c r="D52" s="5">
        <v>1215</v>
      </c>
    </row>
    <row r="53" spans="1:4" ht="108.75" customHeight="1" x14ac:dyDescent="0.25">
      <c r="A53" s="23" t="s">
        <v>289</v>
      </c>
      <c r="B53" s="21" t="s">
        <v>200</v>
      </c>
      <c r="C53" s="21"/>
      <c r="D53" s="5">
        <f>D54</f>
        <v>381</v>
      </c>
    </row>
    <row r="54" spans="1:4" ht="30" x14ac:dyDescent="0.25">
      <c r="A54" s="20" t="s">
        <v>21</v>
      </c>
      <c r="B54" s="21" t="s">
        <v>200</v>
      </c>
      <c r="C54" s="21">
        <v>600</v>
      </c>
      <c r="D54" s="5">
        <v>381</v>
      </c>
    </row>
    <row r="55" spans="1:4" ht="75" x14ac:dyDescent="0.25">
      <c r="A55" s="23" t="s">
        <v>268</v>
      </c>
      <c r="B55" s="21" t="s">
        <v>245</v>
      </c>
      <c r="C55" s="21"/>
      <c r="D55" s="5">
        <f>D56</f>
        <v>880</v>
      </c>
    </row>
    <row r="56" spans="1:4" ht="30" x14ac:dyDescent="0.25">
      <c r="A56" s="20" t="s">
        <v>21</v>
      </c>
      <c r="B56" s="21" t="s">
        <v>245</v>
      </c>
      <c r="C56" s="21">
        <v>600</v>
      </c>
      <c r="D56" s="5">
        <v>880</v>
      </c>
    </row>
    <row r="57" spans="1:4" ht="90" x14ac:dyDescent="0.25">
      <c r="A57" s="23" t="s">
        <v>259</v>
      </c>
      <c r="B57" s="21" t="s">
        <v>193</v>
      </c>
      <c r="C57" s="21"/>
      <c r="D57" s="5">
        <f>D58</f>
        <v>840</v>
      </c>
    </row>
    <row r="58" spans="1:4" ht="30" x14ac:dyDescent="0.25">
      <c r="A58" s="20" t="s">
        <v>21</v>
      </c>
      <c r="B58" s="21" t="s">
        <v>193</v>
      </c>
      <c r="C58" s="21">
        <v>600</v>
      </c>
      <c r="D58" s="5">
        <v>840</v>
      </c>
    </row>
    <row r="59" spans="1:4" ht="110.25" customHeight="1" x14ac:dyDescent="0.25">
      <c r="A59" s="38" t="s">
        <v>299</v>
      </c>
      <c r="B59" s="40" t="s">
        <v>298</v>
      </c>
      <c r="C59" s="21"/>
      <c r="D59" s="5">
        <f>D60</f>
        <v>7734</v>
      </c>
    </row>
    <row r="60" spans="1:4" ht="30" x14ac:dyDescent="0.25">
      <c r="A60" s="20" t="s">
        <v>21</v>
      </c>
      <c r="B60" s="40" t="s">
        <v>298</v>
      </c>
      <c r="C60" s="21">
        <v>600</v>
      </c>
      <c r="D60" s="5">
        <v>7734</v>
      </c>
    </row>
    <row r="61" spans="1:4" ht="75" x14ac:dyDescent="0.25">
      <c r="A61" s="20" t="s">
        <v>288</v>
      </c>
      <c r="B61" s="21" t="s">
        <v>188</v>
      </c>
      <c r="C61" s="21"/>
      <c r="D61" s="5">
        <f>D62</f>
        <v>9822.2000000000007</v>
      </c>
    </row>
    <row r="62" spans="1:4" ht="30" x14ac:dyDescent="0.25">
      <c r="A62" s="20" t="s">
        <v>21</v>
      </c>
      <c r="B62" s="21" t="s">
        <v>188</v>
      </c>
      <c r="C62" s="21">
        <v>600</v>
      </c>
      <c r="D62" s="5">
        <v>9822.2000000000007</v>
      </c>
    </row>
    <row r="63" spans="1:4" ht="30" x14ac:dyDescent="0.25">
      <c r="A63" s="23" t="s">
        <v>269</v>
      </c>
      <c r="B63" s="21" t="s">
        <v>272</v>
      </c>
      <c r="C63" s="21"/>
      <c r="D63" s="5">
        <f>D64</f>
        <v>500</v>
      </c>
    </row>
    <row r="64" spans="1:4" ht="30" x14ac:dyDescent="0.25">
      <c r="A64" s="20" t="s">
        <v>21</v>
      </c>
      <c r="B64" s="21" t="s">
        <v>272</v>
      </c>
      <c r="C64" s="21">
        <v>600</v>
      </c>
      <c r="D64" s="5">
        <v>500</v>
      </c>
    </row>
    <row r="65" spans="1:4" ht="36" customHeight="1" x14ac:dyDescent="0.25">
      <c r="A65" s="22" t="s">
        <v>178</v>
      </c>
      <c r="B65" s="19" t="s">
        <v>179</v>
      </c>
      <c r="C65" s="21"/>
      <c r="D65" s="5">
        <f>D66+D68</f>
        <v>8757</v>
      </c>
    </row>
    <row r="66" spans="1:4" ht="30" x14ac:dyDescent="0.25">
      <c r="A66" s="23" t="s">
        <v>33</v>
      </c>
      <c r="B66" s="21" t="s">
        <v>180</v>
      </c>
      <c r="C66" s="21"/>
      <c r="D66" s="5">
        <f>D67</f>
        <v>8657</v>
      </c>
    </row>
    <row r="67" spans="1:4" ht="30" x14ac:dyDescent="0.25">
      <c r="A67" s="20" t="s">
        <v>21</v>
      </c>
      <c r="B67" s="21" t="s">
        <v>180</v>
      </c>
      <c r="C67" s="21">
        <v>600</v>
      </c>
      <c r="D67" s="5">
        <v>8657</v>
      </c>
    </row>
    <row r="68" spans="1:4" ht="75" x14ac:dyDescent="0.25">
      <c r="A68" s="23" t="s">
        <v>268</v>
      </c>
      <c r="B68" s="21" t="s">
        <v>246</v>
      </c>
      <c r="C68" s="21"/>
      <c r="D68" s="5">
        <f>D69</f>
        <v>100</v>
      </c>
    </row>
    <row r="69" spans="1:4" ht="30" x14ac:dyDescent="0.25">
      <c r="A69" s="20" t="s">
        <v>21</v>
      </c>
      <c r="B69" s="21" t="s">
        <v>246</v>
      </c>
      <c r="C69" s="21">
        <v>600</v>
      </c>
      <c r="D69" s="5">
        <v>100</v>
      </c>
    </row>
    <row r="70" spans="1:4" ht="60" x14ac:dyDescent="0.25">
      <c r="A70" s="22" t="s">
        <v>265</v>
      </c>
      <c r="B70" s="19" t="s">
        <v>181</v>
      </c>
      <c r="C70" s="19"/>
      <c r="D70" s="4">
        <f>D71+D75+D79</f>
        <v>11065.2</v>
      </c>
    </row>
    <row r="71" spans="1:4" ht="45" x14ac:dyDescent="0.25">
      <c r="A71" s="23" t="s">
        <v>184</v>
      </c>
      <c r="B71" s="21" t="s">
        <v>185</v>
      </c>
      <c r="C71" s="21"/>
      <c r="D71" s="5">
        <f>D72+D73+D74</f>
        <v>6544.9</v>
      </c>
    </row>
    <row r="72" spans="1:4" ht="60" x14ac:dyDescent="0.25">
      <c r="A72" s="23" t="s">
        <v>23</v>
      </c>
      <c r="B72" s="21" t="s">
        <v>185</v>
      </c>
      <c r="C72" s="21">
        <v>100</v>
      </c>
      <c r="D72" s="5">
        <v>6364.5</v>
      </c>
    </row>
    <row r="73" spans="1:4" ht="30" x14ac:dyDescent="0.25">
      <c r="A73" s="20" t="s">
        <v>22</v>
      </c>
      <c r="B73" s="21" t="s">
        <v>185</v>
      </c>
      <c r="C73" s="21">
        <v>200</v>
      </c>
      <c r="D73" s="5">
        <v>180</v>
      </c>
    </row>
    <row r="74" spans="1:4" x14ac:dyDescent="0.25">
      <c r="A74" s="20" t="s">
        <v>24</v>
      </c>
      <c r="B74" s="21" t="s">
        <v>185</v>
      </c>
      <c r="C74" s="21">
        <v>800</v>
      </c>
      <c r="D74" s="5">
        <v>0.4</v>
      </c>
    </row>
    <row r="75" spans="1:4" ht="30" x14ac:dyDescent="0.25">
      <c r="A75" s="23" t="s">
        <v>11</v>
      </c>
      <c r="B75" s="21" t="s">
        <v>182</v>
      </c>
      <c r="C75" s="21"/>
      <c r="D75" s="5">
        <f>D76+D77+D78</f>
        <v>3819.1</v>
      </c>
    </row>
    <row r="76" spans="1:4" ht="60" x14ac:dyDescent="0.25">
      <c r="A76" s="23" t="s">
        <v>23</v>
      </c>
      <c r="B76" s="21" t="s">
        <v>182</v>
      </c>
      <c r="C76" s="21">
        <v>100</v>
      </c>
      <c r="D76" s="5">
        <v>3461.6</v>
      </c>
    </row>
    <row r="77" spans="1:4" ht="30" x14ac:dyDescent="0.25">
      <c r="A77" s="20" t="s">
        <v>22</v>
      </c>
      <c r="B77" s="21" t="s">
        <v>182</v>
      </c>
      <c r="C77" s="21">
        <v>200</v>
      </c>
      <c r="D77" s="5">
        <v>354.5</v>
      </c>
    </row>
    <row r="78" spans="1:4" x14ac:dyDescent="0.25">
      <c r="A78" s="20" t="s">
        <v>24</v>
      </c>
      <c r="B78" s="21" t="s">
        <v>182</v>
      </c>
      <c r="C78" s="21">
        <v>800</v>
      </c>
      <c r="D78" s="5">
        <v>3</v>
      </c>
    </row>
    <row r="79" spans="1:4" ht="45" x14ac:dyDescent="0.25">
      <c r="A79" s="20" t="s">
        <v>36</v>
      </c>
      <c r="B79" s="21" t="s">
        <v>183</v>
      </c>
      <c r="C79" s="21"/>
      <c r="D79" s="5">
        <f>D80</f>
        <v>701.2</v>
      </c>
    </row>
    <row r="80" spans="1:4" ht="60" x14ac:dyDescent="0.25">
      <c r="A80" s="23" t="s">
        <v>23</v>
      </c>
      <c r="B80" s="21" t="s">
        <v>183</v>
      </c>
      <c r="C80" s="21">
        <v>100</v>
      </c>
      <c r="D80" s="5">
        <v>701.2</v>
      </c>
    </row>
    <row r="81" spans="1:4" ht="39" customHeight="1" x14ac:dyDescent="0.25">
      <c r="A81" s="25" t="s">
        <v>69</v>
      </c>
      <c r="B81" s="16" t="s">
        <v>5</v>
      </c>
      <c r="C81" s="16"/>
      <c r="D81" s="3">
        <f>D82+D85+D88+D93+D98</f>
        <v>57687.4</v>
      </c>
    </row>
    <row r="82" spans="1:4" ht="42" customHeight="1" x14ac:dyDescent="0.25">
      <c r="A82" s="22" t="s">
        <v>70</v>
      </c>
      <c r="B82" s="19" t="s">
        <v>71</v>
      </c>
      <c r="C82" s="19"/>
      <c r="D82" s="4">
        <f>D83</f>
        <v>13320.1</v>
      </c>
    </row>
    <row r="83" spans="1:4" ht="30" x14ac:dyDescent="0.25">
      <c r="A83" s="23" t="s">
        <v>33</v>
      </c>
      <c r="B83" s="19" t="s">
        <v>72</v>
      </c>
      <c r="C83" s="21"/>
      <c r="D83" s="5">
        <f>D84</f>
        <v>13320.1</v>
      </c>
    </row>
    <row r="84" spans="1:4" ht="30" x14ac:dyDescent="0.25">
      <c r="A84" s="20" t="s">
        <v>21</v>
      </c>
      <c r="B84" s="19" t="s">
        <v>72</v>
      </c>
      <c r="C84" s="21">
        <v>600</v>
      </c>
      <c r="D84" s="5">
        <v>13320.1</v>
      </c>
    </row>
    <row r="85" spans="1:4" ht="53.25" customHeight="1" x14ac:dyDescent="0.25">
      <c r="A85" s="22" t="s">
        <v>73</v>
      </c>
      <c r="B85" s="19" t="s">
        <v>74</v>
      </c>
      <c r="C85" s="21"/>
      <c r="D85" s="5">
        <f>D86</f>
        <v>27720.2</v>
      </c>
    </row>
    <row r="86" spans="1:4" ht="38.25" customHeight="1" x14ac:dyDescent="0.25">
      <c r="A86" s="23" t="s">
        <v>33</v>
      </c>
      <c r="B86" s="19" t="s">
        <v>75</v>
      </c>
      <c r="C86" s="21"/>
      <c r="D86" s="5">
        <f>D87</f>
        <v>27720.2</v>
      </c>
    </row>
    <row r="87" spans="1:4" ht="30" x14ac:dyDescent="0.25">
      <c r="A87" s="20" t="s">
        <v>21</v>
      </c>
      <c r="B87" s="19" t="s">
        <v>75</v>
      </c>
      <c r="C87" s="21">
        <v>600</v>
      </c>
      <c r="D87" s="5">
        <v>27720.2</v>
      </c>
    </row>
    <row r="88" spans="1:4" ht="39.75" customHeight="1" x14ac:dyDescent="0.25">
      <c r="A88" s="22" t="s">
        <v>76</v>
      </c>
      <c r="B88" s="19" t="s">
        <v>77</v>
      </c>
      <c r="C88" s="19"/>
      <c r="D88" s="4">
        <f>D89+D91</f>
        <v>3975.7</v>
      </c>
    </row>
    <row r="89" spans="1:4" ht="30" x14ac:dyDescent="0.25">
      <c r="A89" s="23" t="s">
        <v>33</v>
      </c>
      <c r="B89" s="19" t="s">
        <v>78</v>
      </c>
      <c r="C89" s="21"/>
      <c r="D89" s="5">
        <f>D90</f>
        <v>3475.7</v>
      </c>
    </row>
    <row r="90" spans="1:4" ht="30" x14ac:dyDescent="0.25">
      <c r="A90" s="20" t="s">
        <v>21</v>
      </c>
      <c r="B90" s="19" t="s">
        <v>78</v>
      </c>
      <c r="C90" s="21">
        <v>600</v>
      </c>
      <c r="D90" s="5">
        <v>3475.7</v>
      </c>
    </row>
    <row r="91" spans="1:4" ht="45" x14ac:dyDescent="0.25">
      <c r="A91" s="20" t="s">
        <v>261</v>
      </c>
      <c r="B91" s="21" t="s">
        <v>79</v>
      </c>
      <c r="C91" s="21"/>
      <c r="D91" s="5">
        <f>D92</f>
        <v>500</v>
      </c>
    </row>
    <row r="92" spans="1:4" ht="29.25" customHeight="1" x14ac:dyDescent="0.25">
      <c r="A92" s="20" t="s">
        <v>21</v>
      </c>
      <c r="B92" s="21" t="s">
        <v>79</v>
      </c>
      <c r="C92" s="21">
        <v>600</v>
      </c>
      <c r="D92" s="5">
        <v>500</v>
      </c>
    </row>
    <row r="93" spans="1:4" ht="42" customHeight="1" x14ac:dyDescent="0.25">
      <c r="A93" s="22" t="s">
        <v>80</v>
      </c>
      <c r="B93" s="19" t="s">
        <v>81</v>
      </c>
      <c r="C93" s="26"/>
      <c r="D93" s="4">
        <f>D94+D96</f>
        <v>424.3</v>
      </c>
    </row>
    <row r="94" spans="1:4" ht="30" x14ac:dyDescent="0.25">
      <c r="A94" s="20" t="s">
        <v>46</v>
      </c>
      <c r="B94" s="24" t="s">
        <v>224</v>
      </c>
      <c r="C94" s="24"/>
      <c r="D94" s="5">
        <f>D95</f>
        <v>420</v>
      </c>
    </row>
    <row r="95" spans="1:4" ht="30" x14ac:dyDescent="0.25">
      <c r="A95" s="20" t="s">
        <v>22</v>
      </c>
      <c r="B95" s="24" t="s">
        <v>224</v>
      </c>
      <c r="C95" s="24" t="s">
        <v>27</v>
      </c>
      <c r="D95" s="5">
        <v>420</v>
      </c>
    </row>
    <row r="96" spans="1:4" ht="30" x14ac:dyDescent="0.25">
      <c r="A96" s="20" t="s">
        <v>47</v>
      </c>
      <c r="B96" s="24" t="s">
        <v>225</v>
      </c>
      <c r="C96" s="24"/>
      <c r="D96" s="5">
        <f>D97</f>
        <v>4.3</v>
      </c>
    </row>
    <row r="97" spans="1:4" ht="30" x14ac:dyDescent="0.25">
      <c r="A97" s="20" t="s">
        <v>22</v>
      </c>
      <c r="B97" s="24" t="s">
        <v>225</v>
      </c>
      <c r="C97" s="24" t="s">
        <v>27</v>
      </c>
      <c r="D97" s="5">
        <v>4.3</v>
      </c>
    </row>
    <row r="98" spans="1:4" ht="53.25" customHeight="1" x14ac:dyDescent="0.25">
      <c r="A98" s="22" t="s">
        <v>82</v>
      </c>
      <c r="B98" s="19" t="s">
        <v>83</v>
      </c>
      <c r="C98" s="19"/>
      <c r="D98" s="4">
        <f>D99+D101</f>
        <v>12247.1</v>
      </c>
    </row>
    <row r="99" spans="1:4" ht="30" x14ac:dyDescent="0.25">
      <c r="A99" s="23" t="s">
        <v>33</v>
      </c>
      <c r="B99" s="21" t="s">
        <v>84</v>
      </c>
      <c r="C99" s="21"/>
      <c r="D99" s="5">
        <f>D100</f>
        <v>12047.1</v>
      </c>
    </row>
    <row r="100" spans="1:4" ht="30" x14ac:dyDescent="0.25">
      <c r="A100" s="20" t="s">
        <v>21</v>
      </c>
      <c r="B100" s="21" t="s">
        <v>84</v>
      </c>
      <c r="C100" s="21">
        <v>600</v>
      </c>
      <c r="D100" s="5">
        <v>12047.1</v>
      </c>
    </row>
    <row r="101" spans="1:4" ht="75" x14ac:dyDescent="0.25">
      <c r="A101" s="23" t="s">
        <v>268</v>
      </c>
      <c r="B101" s="21" t="s">
        <v>247</v>
      </c>
      <c r="C101" s="21"/>
      <c r="D101" s="5">
        <f>D102</f>
        <v>200</v>
      </c>
    </row>
    <row r="102" spans="1:4" ht="30" x14ac:dyDescent="0.25">
      <c r="A102" s="20" t="s">
        <v>21</v>
      </c>
      <c r="B102" s="21" t="s">
        <v>247</v>
      </c>
      <c r="C102" s="21">
        <v>600</v>
      </c>
      <c r="D102" s="5">
        <v>200</v>
      </c>
    </row>
    <row r="103" spans="1:4" ht="57" x14ac:dyDescent="0.25">
      <c r="A103" s="25" t="s">
        <v>49</v>
      </c>
      <c r="B103" s="16" t="s">
        <v>6</v>
      </c>
      <c r="C103" s="16"/>
      <c r="D103" s="3">
        <f>D104</f>
        <v>2519.8000000000002</v>
      </c>
    </row>
    <row r="104" spans="1:4" ht="37.5" customHeight="1" x14ac:dyDescent="0.25">
      <c r="A104" s="23" t="s">
        <v>123</v>
      </c>
      <c r="B104" s="21" t="s">
        <v>124</v>
      </c>
      <c r="C104" s="21"/>
      <c r="D104" s="5">
        <f>D105+D107</f>
        <v>2519.8000000000002</v>
      </c>
    </row>
    <row r="105" spans="1:4" ht="63" customHeight="1" x14ac:dyDescent="0.25">
      <c r="A105" s="20" t="s">
        <v>273</v>
      </c>
      <c r="B105" s="21" t="s">
        <v>125</v>
      </c>
      <c r="C105" s="21"/>
      <c r="D105" s="5">
        <f>D106</f>
        <v>842.5</v>
      </c>
    </row>
    <row r="106" spans="1:4" ht="30" x14ac:dyDescent="0.25">
      <c r="A106" s="20" t="s">
        <v>22</v>
      </c>
      <c r="B106" s="21" t="s">
        <v>125</v>
      </c>
      <c r="C106" s="21">
        <v>200</v>
      </c>
      <c r="D106" s="5">
        <v>842.5</v>
      </c>
    </row>
    <row r="107" spans="1:4" ht="68.25" customHeight="1" x14ac:dyDescent="0.25">
      <c r="A107" s="23" t="s">
        <v>274</v>
      </c>
      <c r="B107" s="21" t="s">
        <v>137</v>
      </c>
      <c r="C107" s="21"/>
      <c r="D107" s="5">
        <f>D108+D109</f>
        <v>1677.3</v>
      </c>
    </row>
    <row r="108" spans="1:4" ht="30" x14ac:dyDescent="0.25">
      <c r="A108" s="20" t="s">
        <v>22</v>
      </c>
      <c r="B108" s="21" t="s">
        <v>137</v>
      </c>
      <c r="C108" s="21">
        <v>200</v>
      </c>
      <c r="D108" s="5">
        <v>1627.3</v>
      </c>
    </row>
    <row r="109" spans="1:4" x14ac:dyDescent="0.25">
      <c r="A109" s="20" t="s">
        <v>24</v>
      </c>
      <c r="B109" s="21" t="s">
        <v>137</v>
      </c>
      <c r="C109" s="24" t="s">
        <v>30</v>
      </c>
      <c r="D109" s="6">
        <v>50</v>
      </c>
    </row>
    <row r="110" spans="1:4" ht="42.75" x14ac:dyDescent="0.25">
      <c r="A110" s="25" t="s">
        <v>50</v>
      </c>
      <c r="B110" s="16" t="s">
        <v>7</v>
      </c>
      <c r="C110" s="16"/>
      <c r="D110" s="3">
        <f>D111+D121+D124+D133+D136</f>
        <v>1485.1999999999998</v>
      </c>
    </row>
    <row r="111" spans="1:4" ht="75" x14ac:dyDescent="0.25">
      <c r="A111" s="22" t="s">
        <v>85</v>
      </c>
      <c r="B111" s="19" t="s">
        <v>86</v>
      </c>
      <c r="C111" s="19"/>
      <c r="D111" s="4">
        <f>D112+D115+D118</f>
        <v>290.09999999999997</v>
      </c>
    </row>
    <row r="112" spans="1:4" ht="48.75" customHeight="1" x14ac:dyDescent="0.25">
      <c r="A112" s="23" t="s">
        <v>87</v>
      </c>
      <c r="B112" s="19" t="s">
        <v>88</v>
      </c>
      <c r="C112" s="21"/>
      <c r="D112" s="5">
        <f>D113+D114</f>
        <v>96.2</v>
      </c>
    </row>
    <row r="113" spans="1:4" ht="66" customHeight="1" x14ac:dyDescent="0.25">
      <c r="A113" s="23" t="s">
        <v>23</v>
      </c>
      <c r="B113" s="19" t="s">
        <v>88</v>
      </c>
      <c r="C113" s="21">
        <v>100</v>
      </c>
      <c r="D113" s="5">
        <v>16</v>
      </c>
    </row>
    <row r="114" spans="1:4" ht="30" x14ac:dyDescent="0.25">
      <c r="A114" s="20" t="s">
        <v>22</v>
      </c>
      <c r="B114" s="19" t="s">
        <v>88</v>
      </c>
      <c r="C114" s="21">
        <v>200</v>
      </c>
      <c r="D114" s="5">
        <v>80.2</v>
      </c>
    </row>
    <row r="115" spans="1:4" ht="60" x14ac:dyDescent="0.25">
      <c r="A115" s="27" t="s">
        <v>211</v>
      </c>
      <c r="B115" s="21" t="s">
        <v>212</v>
      </c>
      <c r="C115" s="21"/>
      <c r="D115" s="5">
        <f>D116+D117</f>
        <v>192</v>
      </c>
    </row>
    <row r="116" spans="1:4" ht="60" x14ac:dyDescent="0.25">
      <c r="A116" s="23" t="s">
        <v>23</v>
      </c>
      <c r="B116" s="21" t="s">
        <v>212</v>
      </c>
      <c r="C116" s="21">
        <v>100</v>
      </c>
      <c r="D116" s="5">
        <v>181.8</v>
      </c>
    </row>
    <row r="117" spans="1:4" ht="30" x14ac:dyDescent="0.25">
      <c r="A117" s="20" t="s">
        <v>22</v>
      </c>
      <c r="B117" s="21" t="s">
        <v>212</v>
      </c>
      <c r="C117" s="21">
        <v>200</v>
      </c>
      <c r="D117" s="5">
        <v>10.199999999999999</v>
      </c>
    </row>
    <row r="118" spans="1:4" ht="60" x14ac:dyDescent="0.25">
      <c r="A118" s="27" t="s">
        <v>213</v>
      </c>
      <c r="B118" s="21" t="s">
        <v>214</v>
      </c>
      <c r="C118" s="21"/>
      <c r="D118" s="5">
        <f>D119+D120</f>
        <v>1.9000000000000001</v>
      </c>
    </row>
    <row r="119" spans="1:4" ht="60" x14ac:dyDescent="0.25">
      <c r="A119" s="23" t="s">
        <v>23</v>
      </c>
      <c r="B119" s="21" t="s">
        <v>214</v>
      </c>
      <c r="C119" s="21">
        <v>100</v>
      </c>
      <c r="D119" s="5">
        <v>1.8</v>
      </c>
    </row>
    <row r="120" spans="1:4" ht="30" x14ac:dyDescent="0.25">
      <c r="A120" s="20" t="s">
        <v>22</v>
      </c>
      <c r="B120" s="21" t="s">
        <v>214</v>
      </c>
      <c r="C120" s="21">
        <v>200</v>
      </c>
      <c r="D120" s="5">
        <v>0.1</v>
      </c>
    </row>
    <row r="121" spans="1:4" ht="36" customHeight="1" x14ac:dyDescent="0.25">
      <c r="A121" s="18" t="s">
        <v>89</v>
      </c>
      <c r="B121" s="19" t="s">
        <v>91</v>
      </c>
      <c r="C121" s="19"/>
      <c r="D121" s="5">
        <f>D122</f>
        <v>30</v>
      </c>
    </row>
    <row r="122" spans="1:4" ht="47.25" customHeight="1" x14ac:dyDescent="0.25">
      <c r="A122" s="23" t="s">
        <v>90</v>
      </c>
      <c r="B122" s="19" t="s">
        <v>96</v>
      </c>
      <c r="C122" s="21"/>
      <c r="D122" s="5">
        <f>D123</f>
        <v>30</v>
      </c>
    </row>
    <row r="123" spans="1:4" ht="32.25" customHeight="1" x14ac:dyDescent="0.25">
      <c r="A123" s="20" t="s">
        <v>22</v>
      </c>
      <c r="B123" s="21" t="s">
        <v>96</v>
      </c>
      <c r="C123" s="21">
        <v>200</v>
      </c>
      <c r="D123" s="5">
        <v>30</v>
      </c>
    </row>
    <row r="124" spans="1:4" ht="78" customHeight="1" x14ac:dyDescent="0.25">
      <c r="A124" s="18" t="s">
        <v>92</v>
      </c>
      <c r="B124" s="19" t="s">
        <v>93</v>
      </c>
      <c r="C124" s="19"/>
      <c r="D124" s="4">
        <f>D125+D127+D129+D131</f>
        <v>602.59999999999991</v>
      </c>
    </row>
    <row r="125" spans="1:4" ht="53.25" customHeight="1" x14ac:dyDescent="0.25">
      <c r="A125" s="23" t="s">
        <v>94</v>
      </c>
      <c r="B125" s="19" t="s">
        <v>275</v>
      </c>
      <c r="C125" s="21"/>
      <c r="D125" s="5">
        <f>D126</f>
        <v>10.4</v>
      </c>
    </row>
    <row r="126" spans="1:4" ht="30" x14ac:dyDescent="0.25">
      <c r="A126" s="20" t="s">
        <v>22</v>
      </c>
      <c r="B126" s="19" t="s">
        <v>275</v>
      </c>
      <c r="C126" s="24" t="s">
        <v>27</v>
      </c>
      <c r="D126" s="5">
        <v>10.4</v>
      </c>
    </row>
    <row r="127" spans="1:4" ht="48.75" customHeight="1" x14ac:dyDescent="0.25">
      <c r="A127" s="20" t="s">
        <v>95</v>
      </c>
      <c r="B127" s="19" t="s">
        <v>276</v>
      </c>
      <c r="C127" s="24"/>
      <c r="D127" s="5">
        <f>D128</f>
        <v>10.4</v>
      </c>
    </row>
    <row r="128" spans="1:4" ht="30" x14ac:dyDescent="0.25">
      <c r="A128" s="20" t="s">
        <v>22</v>
      </c>
      <c r="B128" s="19" t="s">
        <v>276</v>
      </c>
      <c r="C128" s="24" t="s">
        <v>27</v>
      </c>
      <c r="D128" s="5">
        <v>10.4</v>
      </c>
    </row>
    <row r="129" spans="1:4" ht="75" x14ac:dyDescent="0.25">
      <c r="A129" s="20" t="s">
        <v>215</v>
      </c>
      <c r="B129" s="21" t="s">
        <v>216</v>
      </c>
      <c r="C129" s="21"/>
      <c r="D129" s="5">
        <f>D130</f>
        <v>576</v>
      </c>
    </row>
    <row r="130" spans="1:4" ht="60" x14ac:dyDescent="0.25">
      <c r="A130" s="23" t="s">
        <v>23</v>
      </c>
      <c r="B130" s="21" t="s">
        <v>216</v>
      </c>
      <c r="C130" s="21">
        <v>100</v>
      </c>
      <c r="D130" s="5">
        <v>576</v>
      </c>
    </row>
    <row r="131" spans="1:4" ht="75" x14ac:dyDescent="0.25">
      <c r="A131" s="20" t="s">
        <v>57</v>
      </c>
      <c r="B131" s="21" t="s">
        <v>217</v>
      </c>
      <c r="C131" s="21"/>
      <c r="D131" s="5">
        <f>D132</f>
        <v>5.8</v>
      </c>
    </row>
    <row r="132" spans="1:4" ht="60" x14ac:dyDescent="0.25">
      <c r="A132" s="23" t="s">
        <v>23</v>
      </c>
      <c r="B132" s="21" t="s">
        <v>217</v>
      </c>
      <c r="C132" s="21">
        <v>100</v>
      </c>
      <c r="D132" s="5">
        <v>5.8</v>
      </c>
    </row>
    <row r="133" spans="1:4" ht="45" x14ac:dyDescent="0.25">
      <c r="A133" s="18" t="s">
        <v>97</v>
      </c>
      <c r="B133" s="26" t="s">
        <v>100</v>
      </c>
      <c r="C133" s="26"/>
      <c r="D133" s="7">
        <f>D134</f>
        <v>50</v>
      </c>
    </row>
    <row r="134" spans="1:4" ht="21" customHeight="1" x14ac:dyDescent="0.25">
      <c r="A134" s="23" t="s">
        <v>13</v>
      </c>
      <c r="B134" s="26" t="s">
        <v>101</v>
      </c>
      <c r="C134" s="26"/>
      <c r="D134" s="7">
        <f>D135</f>
        <v>50</v>
      </c>
    </row>
    <row r="135" spans="1:4" ht="34.5" customHeight="1" x14ac:dyDescent="0.25">
      <c r="A135" s="27" t="s">
        <v>22</v>
      </c>
      <c r="B135" s="26" t="s">
        <v>101</v>
      </c>
      <c r="C135" s="24" t="s">
        <v>27</v>
      </c>
      <c r="D135" s="7">
        <v>50</v>
      </c>
    </row>
    <row r="136" spans="1:4" ht="54.75" customHeight="1" x14ac:dyDescent="0.25">
      <c r="A136" s="28" t="s">
        <v>98</v>
      </c>
      <c r="B136" s="26" t="s">
        <v>102</v>
      </c>
      <c r="C136" s="26"/>
      <c r="D136" s="7">
        <f>D137+D139+D141</f>
        <v>512.5</v>
      </c>
    </row>
    <row r="137" spans="1:4" ht="35.25" customHeight="1" x14ac:dyDescent="0.25">
      <c r="A137" s="20" t="s">
        <v>99</v>
      </c>
      <c r="B137" s="26" t="s">
        <v>103</v>
      </c>
      <c r="C137" s="24"/>
      <c r="D137" s="6">
        <f>D138</f>
        <v>343</v>
      </c>
    </row>
    <row r="138" spans="1:4" ht="30" x14ac:dyDescent="0.25">
      <c r="A138" s="27" t="s">
        <v>22</v>
      </c>
      <c r="B138" s="26" t="s">
        <v>103</v>
      </c>
      <c r="C138" s="24" t="s">
        <v>27</v>
      </c>
      <c r="D138" s="6">
        <v>343</v>
      </c>
    </row>
    <row r="139" spans="1:4" ht="67.5" customHeight="1" x14ac:dyDescent="0.25">
      <c r="A139" s="27" t="s">
        <v>218</v>
      </c>
      <c r="B139" s="21" t="s">
        <v>220</v>
      </c>
      <c r="C139" s="24"/>
      <c r="D139" s="6">
        <f>D140</f>
        <v>161</v>
      </c>
    </row>
    <row r="140" spans="1:4" ht="30" x14ac:dyDescent="0.25">
      <c r="A140" s="27" t="s">
        <v>22</v>
      </c>
      <c r="B140" s="21" t="s">
        <v>220</v>
      </c>
      <c r="C140" s="24" t="s">
        <v>27</v>
      </c>
      <c r="D140" s="6">
        <v>161</v>
      </c>
    </row>
    <row r="141" spans="1:4" ht="60" x14ac:dyDescent="0.25">
      <c r="A141" s="27" t="s">
        <v>219</v>
      </c>
      <c r="B141" s="21" t="s">
        <v>221</v>
      </c>
      <c r="C141" s="24"/>
      <c r="D141" s="6">
        <f>D142</f>
        <v>8.5</v>
      </c>
    </row>
    <row r="142" spans="1:4" ht="30" x14ac:dyDescent="0.25">
      <c r="A142" s="27" t="s">
        <v>22</v>
      </c>
      <c r="B142" s="21" t="s">
        <v>221</v>
      </c>
      <c r="C142" s="24" t="s">
        <v>27</v>
      </c>
      <c r="D142" s="6">
        <v>8.5</v>
      </c>
    </row>
    <row r="143" spans="1:4" ht="57" x14ac:dyDescent="0.25">
      <c r="A143" s="25" t="s">
        <v>251</v>
      </c>
      <c r="B143" s="16" t="s">
        <v>8</v>
      </c>
      <c r="C143" s="16"/>
      <c r="D143" s="3">
        <f>D144+D155+D178</f>
        <v>38282.5</v>
      </c>
    </row>
    <row r="144" spans="1:4" ht="39.75" customHeight="1" x14ac:dyDescent="0.25">
      <c r="A144" s="22" t="s">
        <v>104</v>
      </c>
      <c r="B144" s="19" t="s">
        <v>105</v>
      </c>
      <c r="C144" s="19"/>
      <c r="D144" s="4">
        <f>D145+D147+D149+D151+D153</f>
        <v>14060</v>
      </c>
    </row>
    <row r="145" spans="1:4" ht="45" x14ac:dyDescent="0.25">
      <c r="A145" s="27" t="s">
        <v>260</v>
      </c>
      <c r="B145" s="21" t="s">
        <v>277</v>
      </c>
      <c r="C145" s="21"/>
      <c r="D145" s="6">
        <f>D146</f>
        <v>30</v>
      </c>
    </row>
    <row r="146" spans="1:4" ht="30" x14ac:dyDescent="0.25">
      <c r="A146" s="20" t="s">
        <v>22</v>
      </c>
      <c r="B146" s="21" t="s">
        <v>277</v>
      </c>
      <c r="C146" s="21">
        <v>200</v>
      </c>
      <c r="D146" s="6">
        <v>30</v>
      </c>
    </row>
    <row r="147" spans="1:4" ht="53.25" customHeight="1" x14ac:dyDescent="0.25">
      <c r="A147" s="20" t="s">
        <v>108</v>
      </c>
      <c r="B147" s="21" t="s">
        <v>278</v>
      </c>
      <c r="C147" s="21"/>
      <c r="D147" s="5">
        <f>D148</f>
        <v>10000</v>
      </c>
    </row>
    <row r="148" spans="1:4" ht="30" x14ac:dyDescent="0.25">
      <c r="A148" s="20" t="s">
        <v>22</v>
      </c>
      <c r="B148" s="21" t="s">
        <v>278</v>
      </c>
      <c r="C148" s="21">
        <v>200</v>
      </c>
      <c r="D148" s="5">
        <v>10000</v>
      </c>
    </row>
    <row r="149" spans="1:4" ht="47.25" customHeight="1" x14ac:dyDescent="0.25">
      <c r="A149" s="20" t="s">
        <v>258</v>
      </c>
      <c r="B149" s="21" t="s">
        <v>279</v>
      </c>
      <c r="C149" s="21"/>
      <c r="D149" s="5">
        <f>D150</f>
        <v>2328</v>
      </c>
    </row>
    <row r="150" spans="1:4" ht="30" x14ac:dyDescent="0.25">
      <c r="A150" s="20" t="s">
        <v>22</v>
      </c>
      <c r="B150" s="21" t="s">
        <v>279</v>
      </c>
      <c r="C150" s="21">
        <v>200</v>
      </c>
      <c r="D150" s="5">
        <v>2328</v>
      </c>
    </row>
    <row r="151" spans="1:4" ht="39.75" customHeight="1" x14ac:dyDescent="0.25">
      <c r="A151" s="20" t="s">
        <v>109</v>
      </c>
      <c r="B151" s="21" t="s">
        <v>280</v>
      </c>
      <c r="C151" s="21"/>
      <c r="D151" s="5">
        <f>D152</f>
        <v>860</v>
      </c>
    </row>
    <row r="152" spans="1:4" ht="30" x14ac:dyDescent="0.25">
      <c r="A152" s="20" t="s">
        <v>22</v>
      </c>
      <c r="B152" s="21" t="s">
        <v>280</v>
      </c>
      <c r="C152" s="21">
        <v>200</v>
      </c>
      <c r="D152" s="5">
        <v>860</v>
      </c>
    </row>
    <row r="153" spans="1:4" ht="30" x14ac:dyDescent="0.25">
      <c r="A153" s="23" t="s">
        <v>106</v>
      </c>
      <c r="B153" s="19" t="s">
        <v>107</v>
      </c>
      <c r="C153" s="21"/>
      <c r="D153" s="5">
        <f>D154</f>
        <v>842</v>
      </c>
    </row>
    <row r="154" spans="1:4" x14ac:dyDescent="0.25">
      <c r="A154" s="20" t="s">
        <v>24</v>
      </c>
      <c r="B154" s="19" t="s">
        <v>107</v>
      </c>
      <c r="C154" s="21">
        <v>800</v>
      </c>
      <c r="D154" s="5">
        <v>842</v>
      </c>
    </row>
    <row r="155" spans="1:4" ht="24" customHeight="1" x14ac:dyDescent="0.25">
      <c r="A155" s="18" t="s">
        <v>110</v>
      </c>
      <c r="B155" s="19" t="s">
        <v>111</v>
      </c>
      <c r="C155" s="19"/>
      <c r="D155" s="5">
        <f>D156+D158+D160+D162+D164+D166+D168+D170+D174+D176+D172</f>
        <v>17829.3</v>
      </c>
    </row>
    <row r="156" spans="1:4" ht="51" customHeight="1" x14ac:dyDescent="0.25">
      <c r="A156" s="20" t="s">
        <v>115</v>
      </c>
      <c r="B156" s="21" t="s">
        <v>113</v>
      </c>
      <c r="C156" s="21"/>
      <c r="D156" s="6">
        <f>D157</f>
        <v>10500</v>
      </c>
    </row>
    <row r="157" spans="1:4" ht="38.25" customHeight="1" x14ac:dyDescent="0.25">
      <c r="A157" s="20" t="s">
        <v>22</v>
      </c>
      <c r="B157" s="21" t="s">
        <v>113</v>
      </c>
      <c r="C157" s="21">
        <v>200</v>
      </c>
      <c r="D157" s="6">
        <v>10500</v>
      </c>
    </row>
    <row r="158" spans="1:4" ht="35.25" customHeight="1" x14ac:dyDescent="0.25">
      <c r="A158" s="23" t="s">
        <v>58</v>
      </c>
      <c r="B158" s="21" t="s">
        <v>114</v>
      </c>
      <c r="C158" s="21"/>
      <c r="D158" s="6">
        <f>D159</f>
        <v>1029</v>
      </c>
    </row>
    <row r="159" spans="1:4" ht="32.25" customHeight="1" x14ac:dyDescent="0.25">
      <c r="A159" s="20" t="s">
        <v>22</v>
      </c>
      <c r="B159" s="21" t="s">
        <v>114</v>
      </c>
      <c r="C159" s="21">
        <v>200</v>
      </c>
      <c r="D159" s="6">
        <v>1029</v>
      </c>
    </row>
    <row r="160" spans="1:4" ht="24" customHeight="1" x14ac:dyDescent="0.25">
      <c r="A160" s="20" t="s">
        <v>59</v>
      </c>
      <c r="B160" s="21" t="s">
        <v>116</v>
      </c>
      <c r="C160" s="21"/>
      <c r="D160" s="6">
        <f>D161</f>
        <v>1021</v>
      </c>
    </row>
    <row r="161" spans="1:4" ht="39.75" customHeight="1" x14ac:dyDescent="0.25">
      <c r="A161" s="20" t="s">
        <v>22</v>
      </c>
      <c r="B161" s="21" t="s">
        <v>116</v>
      </c>
      <c r="C161" s="21">
        <v>200</v>
      </c>
      <c r="D161" s="6">
        <v>1021</v>
      </c>
    </row>
    <row r="162" spans="1:4" ht="33" customHeight="1" x14ac:dyDescent="0.25">
      <c r="A162" s="20" t="s">
        <v>67</v>
      </c>
      <c r="B162" s="21" t="s">
        <v>117</v>
      </c>
      <c r="C162" s="21"/>
      <c r="D162" s="6">
        <f>D163</f>
        <v>1527</v>
      </c>
    </row>
    <row r="163" spans="1:4" ht="33" customHeight="1" x14ac:dyDescent="0.25">
      <c r="A163" s="20" t="s">
        <v>22</v>
      </c>
      <c r="B163" s="21" t="s">
        <v>117</v>
      </c>
      <c r="C163" s="21">
        <v>200</v>
      </c>
      <c r="D163" s="6">
        <v>1527</v>
      </c>
    </row>
    <row r="164" spans="1:4" ht="48.75" customHeight="1" x14ac:dyDescent="0.25">
      <c r="A164" s="20" t="s">
        <v>119</v>
      </c>
      <c r="B164" s="21" t="s">
        <v>118</v>
      </c>
      <c r="C164" s="21"/>
      <c r="D164" s="6">
        <f>D165</f>
        <v>630</v>
      </c>
    </row>
    <row r="165" spans="1:4" ht="33" customHeight="1" x14ac:dyDescent="0.25">
      <c r="A165" s="20" t="s">
        <v>22</v>
      </c>
      <c r="B165" s="21" t="s">
        <v>118</v>
      </c>
      <c r="C165" s="21">
        <v>200</v>
      </c>
      <c r="D165" s="6">
        <v>630</v>
      </c>
    </row>
    <row r="166" spans="1:4" ht="36" customHeight="1" x14ac:dyDescent="0.25">
      <c r="A166" s="20" t="s">
        <v>60</v>
      </c>
      <c r="B166" s="21" t="s">
        <v>112</v>
      </c>
      <c r="C166" s="21"/>
      <c r="D166" s="6">
        <f>D167</f>
        <v>493</v>
      </c>
    </row>
    <row r="167" spans="1:4" ht="39" customHeight="1" x14ac:dyDescent="0.25">
      <c r="A167" s="20" t="s">
        <v>22</v>
      </c>
      <c r="B167" s="21" t="s">
        <v>112</v>
      </c>
      <c r="C167" s="21">
        <v>200</v>
      </c>
      <c r="D167" s="6">
        <v>493</v>
      </c>
    </row>
    <row r="168" spans="1:4" ht="90" x14ac:dyDescent="0.25">
      <c r="A168" s="27" t="s">
        <v>209</v>
      </c>
      <c r="B168" s="21" t="s">
        <v>210</v>
      </c>
      <c r="C168" s="21"/>
      <c r="D168" s="5">
        <f>D169</f>
        <v>300</v>
      </c>
    </row>
    <row r="169" spans="1:4" ht="30" x14ac:dyDescent="0.25">
      <c r="A169" s="20" t="s">
        <v>22</v>
      </c>
      <c r="B169" s="21" t="s">
        <v>210</v>
      </c>
      <c r="C169" s="21">
        <v>200</v>
      </c>
      <c r="D169" s="5">
        <v>300</v>
      </c>
    </row>
    <row r="170" spans="1:4" ht="36.75" customHeight="1" x14ac:dyDescent="0.25">
      <c r="A170" s="27" t="s">
        <v>64</v>
      </c>
      <c r="B170" s="21" t="s">
        <v>222</v>
      </c>
      <c r="C170" s="21"/>
      <c r="D170" s="5">
        <f>D171</f>
        <v>489</v>
      </c>
    </row>
    <row r="171" spans="1:4" ht="30" x14ac:dyDescent="0.25">
      <c r="A171" s="20" t="s">
        <v>22</v>
      </c>
      <c r="B171" s="21" t="s">
        <v>222</v>
      </c>
      <c r="C171" s="21">
        <v>200</v>
      </c>
      <c r="D171" s="5">
        <v>489</v>
      </c>
    </row>
    <row r="172" spans="1:4" ht="84" customHeight="1" x14ac:dyDescent="0.25">
      <c r="A172" s="23" t="s">
        <v>230</v>
      </c>
      <c r="B172" s="21" t="s">
        <v>231</v>
      </c>
      <c r="C172" s="21"/>
      <c r="D172" s="5">
        <f>D173</f>
        <v>1486</v>
      </c>
    </row>
    <row r="173" spans="1:4" ht="30" x14ac:dyDescent="0.25">
      <c r="A173" s="20" t="s">
        <v>22</v>
      </c>
      <c r="B173" s="21" t="s">
        <v>231</v>
      </c>
      <c r="C173" s="21">
        <v>200</v>
      </c>
      <c r="D173" s="5">
        <v>1486</v>
      </c>
    </row>
    <row r="174" spans="1:4" ht="90" x14ac:dyDescent="0.25">
      <c r="A174" s="20" t="s">
        <v>243</v>
      </c>
      <c r="B174" s="21" t="s">
        <v>244</v>
      </c>
      <c r="C174" s="21"/>
      <c r="D174" s="5">
        <f>D175</f>
        <v>300</v>
      </c>
    </row>
    <row r="175" spans="1:4" ht="30" x14ac:dyDescent="0.25">
      <c r="A175" s="20" t="s">
        <v>22</v>
      </c>
      <c r="B175" s="21" t="s">
        <v>244</v>
      </c>
      <c r="C175" s="21">
        <v>200</v>
      </c>
      <c r="D175" s="5">
        <v>300</v>
      </c>
    </row>
    <row r="176" spans="1:4" ht="30" x14ac:dyDescent="0.25">
      <c r="A176" s="20" t="s">
        <v>65</v>
      </c>
      <c r="B176" s="21" t="s">
        <v>223</v>
      </c>
      <c r="C176" s="21"/>
      <c r="D176" s="5">
        <f>D177</f>
        <v>54.3</v>
      </c>
    </row>
    <row r="177" spans="1:4" ht="30" x14ac:dyDescent="0.25">
      <c r="A177" s="20" t="s">
        <v>22</v>
      </c>
      <c r="B177" s="21" t="s">
        <v>223</v>
      </c>
      <c r="C177" s="21">
        <v>200</v>
      </c>
      <c r="D177" s="5">
        <v>54.3</v>
      </c>
    </row>
    <row r="178" spans="1:4" ht="39" customHeight="1" x14ac:dyDescent="0.25">
      <c r="A178" s="22" t="s">
        <v>293</v>
      </c>
      <c r="B178" s="19" t="s">
        <v>120</v>
      </c>
      <c r="C178" s="19"/>
      <c r="D178" s="4">
        <f>D179+D183+D185+D187+D181</f>
        <v>6393.2</v>
      </c>
    </row>
    <row r="179" spans="1:4" ht="81" customHeight="1" x14ac:dyDescent="0.25">
      <c r="A179" s="23" t="s">
        <v>121</v>
      </c>
      <c r="B179" s="21" t="s">
        <v>281</v>
      </c>
      <c r="C179" s="21"/>
      <c r="D179" s="5">
        <f>D180</f>
        <v>869</v>
      </c>
    </row>
    <row r="180" spans="1:4" ht="30" x14ac:dyDescent="0.25">
      <c r="A180" s="20" t="s">
        <v>22</v>
      </c>
      <c r="B180" s="21" t="s">
        <v>281</v>
      </c>
      <c r="C180" s="21">
        <v>200</v>
      </c>
      <c r="D180" s="5">
        <v>869</v>
      </c>
    </row>
    <row r="181" spans="1:4" ht="33.75" customHeight="1" x14ac:dyDescent="0.25">
      <c r="A181" s="20" t="s">
        <v>257</v>
      </c>
      <c r="B181" s="21" t="s">
        <v>282</v>
      </c>
      <c r="C181" s="21"/>
      <c r="D181" s="5">
        <f>D182</f>
        <v>1500</v>
      </c>
    </row>
    <row r="182" spans="1:4" ht="33.75" customHeight="1" x14ac:dyDescent="0.25">
      <c r="A182" s="23" t="s">
        <v>32</v>
      </c>
      <c r="B182" s="21" t="s">
        <v>282</v>
      </c>
      <c r="C182" s="21">
        <v>400</v>
      </c>
      <c r="D182" s="5">
        <v>1500</v>
      </c>
    </row>
    <row r="183" spans="1:4" ht="30" x14ac:dyDescent="0.25">
      <c r="A183" s="23" t="s">
        <v>122</v>
      </c>
      <c r="B183" s="21" t="s">
        <v>283</v>
      </c>
      <c r="C183" s="21"/>
      <c r="D183" s="5">
        <f>D184</f>
        <v>105.2</v>
      </c>
    </row>
    <row r="184" spans="1:4" ht="30" x14ac:dyDescent="0.25">
      <c r="A184" s="20" t="s">
        <v>22</v>
      </c>
      <c r="B184" s="21" t="s">
        <v>283</v>
      </c>
      <c r="C184" s="21">
        <v>200</v>
      </c>
      <c r="D184" s="5">
        <v>105.2</v>
      </c>
    </row>
    <row r="185" spans="1:4" ht="60" x14ac:dyDescent="0.25">
      <c r="A185" s="23" t="s">
        <v>229</v>
      </c>
      <c r="B185" s="21" t="s">
        <v>284</v>
      </c>
      <c r="C185" s="21"/>
      <c r="D185" s="5">
        <f>D186</f>
        <v>2613</v>
      </c>
    </row>
    <row r="186" spans="1:4" ht="30" x14ac:dyDescent="0.25">
      <c r="A186" s="23" t="s">
        <v>32</v>
      </c>
      <c r="B186" s="21" t="s">
        <v>284</v>
      </c>
      <c r="C186" s="21">
        <v>400</v>
      </c>
      <c r="D186" s="5">
        <v>2613</v>
      </c>
    </row>
    <row r="187" spans="1:4" ht="80.25" customHeight="1" x14ac:dyDescent="0.25">
      <c r="A187" s="23" t="s">
        <v>228</v>
      </c>
      <c r="B187" s="21" t="s">
        <v>285</v>
      </c>
      <c r="C187" s="21"/>
      <c r="D187" s="5">
        <f>D188</f>
        <v>1306</v>
      </c>
    </row>
    <row r="188" spans="1:4" ht="30" x14ac:dyDescent="0.25">
      <c r="A188" s="23" t="s">
        <v>32</v>
      </c>
      <c r="B188" s="21" t="s">
        <v>285</v>
      </c>
      <c r="C188" s="21">
        <v>400</v>
      </c>
      <c r="D188" s="5">
        <v>1306</v>
      </c>
    </row>
    <row r="189" spans="1:4" ht="57" x14ac:dyDescent="0.25">
      <c r="A189" s="25" t="s">
        <v>271</v>
      </c>
      <c r="B189" s="16" t="s">
        <v>9</v>
      </c>
      <c r="C189" s="16"/>
      <c r="D189" s="3">
        <f>D190</f>
        <v>74711</v>
      </c>
    </row>
    <row r="190" spans="1:4" ht="60" x14ac:dyDescent="0.25">
      <c r="A190" s="22" t="s">
        <v>292</v>
      </c>
      <c r="B190" s="19" t="s">
        <v>256</v>
      </c>
      <c r="C190" s="19"/>
      <c r="D190" s="4">
        <f>D191+D193+D195+D197+D199</f>
        <v>74711</v>
      </c>
    </row>
    <row r="191" spans="1:4" ht="67.5" customHeight="1" x14ac:dyDescent="0.25">
      <c r="A191" s="27" t="s">
        <v>253</v>
      </c>
      <c r="B191" s="21" t="s">
        <v>262</v>
      </c>
      <c r="C191" s="21"/>
      <c r="D191" s="5">
        <f>D192</f>
        <v>42636.3</v>
      </c>
    </row>
    <row r="192" spans="1:4" ht="30" x14ac:dyDescent="0.25">
      <c r="A192" s="20" t="s">
        <v>22</v>
      </c>
      <c r="B192" s="21" t="s">
        <v>262</v>
      </c>
      <c r="C192" s="21">
        <v>200</v>
      </c>
      <c r="D192" s="5">
        <v>42636.3</v>
      </c>
    </row>
    <row r="193" spans="1:4" ht="30" x14ac:dyDescent="0.25">
      <c r="A193" s="27" t="s">
        <v>254</v>
      </c>
      <c r="B193" s="21" t="s">
        <v>263</v>
      </c>
      <c r="C193" s="24"/>
      <c r="D193" s="5">
        <f>D194</f>
        <v>1000</v>
      </c>
    </row>
    <row r="194" spans="1:4" ht="30" x14ac:dyDescent="0.25">
      <c r="A194" s="20" t="s">
        <v>22</v>
      </c>
      <c r="B194" s="21" t="s">
        <v>263</v>
      </c>
      <c r="C194" s="24" t="s">
        <v>27</v>
      </c>
      <c r="D194" s="5">
        <v>1000</v>
      </c>
    </row>
    <row r="195" spans="1:4" ht="45" x14ac:dyDescent="0.25">
      <c r="A195" s="23" t="s">
        <v>255</v>
      </c>
      <c r="B195" s="21" t="s">
        <v>264</v>
      </c>
      <c r="C195" s="21"/>
      <c r="D195" s="5">
        <f>D196</f>
        <v>1900</v>
      </c>
    </row>
    <row r="196" spans="1:4" ht="30" x14ac:dyDescent="0.25">
      <c r="A196" s="20" t="s">
        <v>22</v>
      </c>
      <c r="B196" s="21" t="s">
        <v>264</v>
      </c>
      <c r="C196" s="21">
        <v>200</v>
      </c>
      <c r="D196" s="5">
        <v>1900</v>
      </c>
    </row>
    <row r="197" spans="1:4" ht="30" x14ac:dyDescent="0.25">
      <c r="A197" s="23" t="s">
        <v>207</v>
      </c>
      <c r="B197" s="21" t="s">
        <v>286</v>
      </c>
      <c r="C197" s="21"/>
      <c r="D197" s="5">
        <f>D198</f>
        <v>28883</v>
      </c>
    </row>
    <row r="198" spans="1:4" ht="30" x14ac:dyDescent="0.25">
      <c r="A198" s="20" t="s">
        <v>22</v>
      </c>
      <c r="B198" s="21" t="s">
        <v>286</v>
      </c>
      <c r="C198" s="21">
        <v>200</v>
      </c>
      <c r="D198" s="5">
        <v>28883</v>
      </c>
    </row>
    <row r="199" spans="1:4" ht="35.25" customHeight="1" x14ac:dyDescent="0.25">
      <c r="A199" s="23" t="s">
        <v>208</v>
      </c>
      <c r="B199" s="21" t="s">
        <v>267</v>
      </c>
      <c r="C199" s="21"/>
      <c r="D199" s="5">
        <f>D200</f>
        <v>291.7</v>
      </c>
    </row>
    <row r="200" spans="1:4" ht="30" x14ac:dyDescent="0.25">
      <c r="A200" s="20" t="s">
        <v>22</v>
      </c>
      <c r="B200" s="21" t="s">
        <v>267</v>
      </c>
      <c r="C200" s="21">
        <v>200</v>
      </c>
      <c r="D200" s="5">
        <v>291.7</v>
      </c>
    </row>
    <row r="201" spans="1:4" ht="42.75" x14ac:dyDescent="0.25">
      <c r="A201" s="25" t="s">
        <v>252</v>
      </c>
      <c r="B201" s="16" t="s">
        <v>10</v>
      </c>
      <c r="C201" s="16"/>
      <c r="D201" s="3">
        <f>D202+D208+D239+D245</f>
        <v>74756.399999999994</v>
      </c>
    </row>
    <row r="202" spans="1:4" ht="47.25" customHeight="1" x14ac:dyDescent="0.25">
      <c r="A202" s="22" t="s">
        <v>138</v>
      </c>
      <c r="B202" s="19" t="s">
        <v>139</v>
      </c>
      <c r="C202" s="19"/>
      <c r="D202" s="4">
        <f>D203+D206</f>
        <v>2454.3000000000002</v>
      </c>
    </row>
    <row r="203" spans="1:4" ht="30" x14ac:dyDescent="0.25">
      <c r="A203" s="23" t="s">
        <v>12</v>
      </c>
      <c r="B203" s="21" t="s">
        <v>140</v>
      </c>
      <c r="C203" s="21"/>
      <c r="D203" s="5">
        <f>D204+D205</f>
        <v>982.7</v>
      </c>
    </row>
    <row r="204" spans="1:4" ht="60" x14ac:dyDescent="0.25">
      <c r="A204" s="23" t="s">
        <v>23</v>
      </c>
      <c r="B204" s="21" t="s">
        <v>140</v>
      </c>
      <c r="C204" s="21">
        <v>100</v>
      </c>
      <c r="D204" s="5">
        <v>710.1</v>
      </c>
    </row>
    <row r="205" spans="1:4" ht="30" x14ac:dyDescent="0.25">
      <c r="A205" s="20" t="s">
        <v>22</v>
      </c>
      <c r="B205" s="21" t="s">
        <v>140</v>
      </c>
      <c r="C205" s="21">
        <v>200</v>
      </c>
      <c r="D205" s="5">
        <v>272.60000000000002</v>
      </c>
    </row>
    <row r="206" spans="1:4" ht="37.5" customHeight="1" x14ac:dyDescent="0.25">
      <c r="A206" s="23" t="s">
        <v>163</v>
      </c>
      <c r="B206" s="21" t="s">
        <v>164</v>
      </c>
      <c r="C206" s="21"/>
      <c r="D206" s="5">
        <f>D207</f>
        <v>1471.6</v>
      </c>
    </row>
    <row r="207" spans="1:4" ht="60" x14ac:dyDescent="0.25">
      <c r="A207" s="23" t="s">
        <v>23</v>
      </c>
      <c r="B207" s="21" t="s">
        <v>164</v>
      </c>
      <c r="C207" s="21">
        <v>100</v>
      </c>
      <c r="D207" s="5">
        <v>1471.6</v>
      </c>
    </row>
    <row r="208" spans="1:4" ht="45" x14ac:dyDescent="0.25">
      <c r="A208" s="22" t="s">
        <v>141</v>
      </c>
      <c r="B208" s="19" t="s">
        <v>142</v>
      </c>
      <c r="C208" s="21"/>
      <c r="D208" s="5">
        <f>D209+D213+D215+D217+D220+D222+D225+D227+D230+D234+D237+D232</f>
        <v>64339.299999999996</v>
      </c>
    </row>
    <row r="209" spans="1:4" ht="30" x14ac:dyDescent="0.25">
      <c r="A209" s="23" t="s">
        <v>12</v>
      </c>
      <c r="B209" s="21" t="s">
        <v>144</v>
      </c>
      <c r="C209" s="21"/>
      <c r="D209" s="5">
        <f>D210+D211+D212</f>
        <v>50183.199999999997</v>
      </c>
    </row>
    <row r="210" spans="1:4" ht="60" x14ac:dyDescent="0.25">
      <c r="A210" s="23" t="s">
        <v>23</v>
      </c>
      <c r="B210" s="21" t="s">
        <v>144</v>
      </c>
      <c r="C210" s="21">
        <v>100</v>
      </c>
      <c r="D210" s="5">
        <v>43791.5</v>
      </c>
    </row>
    <row r="211" spans="1:4" ht="30" x14ac:dyDescent="0.25">
      <c r="A211" s="20" t="s">
        <v>22</v>
      </c>
      <c r="B211" s="21" t="s">
        <v>144</v>
      </c>
      <c r="C211" s="21">
        <v>200</v>
      </c>
      <c r="D211" s="5">
        <v>6326.7</v>
      </c>
    </row>
    <row r="212" spans="1:4" x14ac:dyDescent="0.25">
      <c r="A212" s="20" t="s">
        <v>24</v>
      </c>
      <c r="B212" s="21" t="s">
        <v>144</v>
      </c>
      <c r="C212" s="21">
        <v>800</v>
      </c>
      <c r="D212" s="5">
        <v>65</v>
      </c>
    </row>
    <row r="213" spans="1:4" ht="30" x14ac:dyDescent="0.25">
      <c r="A213" s="20" t="s">
        <v>162</v>
      </c>
      <c r="B213" s="19" t="s">
        <v>143</v>
      </c>
      <c r="C213" s="21"/>
      <c r="D213" s="5">
        <f>D214</f>
        <v>2254.9</v>
      </c>
    </row>
    <row r="214" spans="1:4" ht="60" x14ac:dyDescent="0.25">
      <c r="A214" s="20" t="s">
        <v>23</v>
      </c>
      <c r="B214" s="19" t="s">
        <v>143</v>
      </c>
      <c r="C214" s="21">
        <v>100</v>
      </c>
      <c r="D214" s="5">
        <v>2254.9</v>
      </c>
    </row>
    <row r="215" spans="1:4" ht="45" x14ac:dyDescent="0.25">
      <c r="A215" s="20" t="s">
        <v>36</v>
      </c>
      <c r="B215" s="21" t="s">
        <v>145</v>
      </c>
      <c r="C215" s="21"/>
      <c r="D215" s="5">
        <f>D216</f>
        <v>4720</v>
      </c>
    </row>
    <row r="216" spans="1:4" ht="60" x14ac:dyDescent="0.25">
      <c r="A216" s="23" t="s">
        <v>23</v>
      </c>
      <c r="B216" s="21" t="s">
        <v>145</v>
      </c>
      <c r="C216" s="21">
        <v>100</v>
      </c>
      <c r="D216" s="5">
        <v>4720</v>
      </c>
    </row>
    <row r="217" spans="1:4" ht="18" customHeight="1" x14ac:dyDescent="0.25">
      <c r="A217" s="23" t="s">
        <v>31</v>
      </c>
      <c r="B217" s="21" t="s">
        <v>146</v>
      </c>
      <c r="C217" s="21"/>
      <c r="D217" s="5">
        <f>D218+D219</f>
        <v>2488</v>
      </c>
    </row>
    <row r="218" spans="1:4" ht="60" x14ac:dyDescent="0.25">
      <c r="A218" s="20" t="s">
        <v>23</v>
      </c>
      <c r="B218" s="21" t="s">
        <v>146</v>
      </c>
      <c r="C218" s="21">
        <v>100</v>
      </c>
      <c r="D218" s="5">
        <v>2405</v>
      </c>
    </row>
    <row r="219" spans="1:4" ht="30" x14ac:dyDescent="0.25">
      <c r="A219" s="20" t="s">
        <v>22</v>
      </c>
      <c r="B219" s="21" t="s">
        <v>146</v>
      </c>
      <c r="C219" s="21">
        <v>200</v>
      </c>
      <c r="D219" s="5">
        <v>83</v>
      </c>
    </row>
    <row r="220" spans="1:4" x14ac:dyDescent="0.25">
      <c r="A220" s="23" t="s">
        <v>14</v>
      </c>
      <c r="B220" s="21" t="s">
        <v>147</v>
      </c>
      <c r="C220" s="21"/>
      <c r="D220" s="5">
        <f>D221</f>
        <v>2715.7</v>
      </c>
    </row>
    <row r="221" spans="1:4" x14ac:dyDescent="0.25">
      <c r="A221" s="23" t="s">
        <v>25</v>
      </c>
      <c r="B221" s="21" t="s">
        <v>147</v>
      </c>
      <c r="C221" s="21">
        <v>300</v>
      </c>
      <c r="D221" s="5">
        <v>2715.7</v>
      </c>
    </row>
    <row r="222" spans="1:4" ht="79.5" customHeight="1" x14ac:dyDescent="0.25">
      <c r="A222" s="20" t="s">
        <v>291</v>
      </c>
      <c r="B222" s="21" t="s">
        <v>148</v>
      </c>
      <c r="C222" s="24"/>
      <c r="D222" s="6">
        <f>D223+D224</f>
        <v>550</v>
      </c>
    </row>
    <row r="223" spans="1:4" ht="30" x14ac:dyDescent="0.25">
      <c r="A223" s="20" t="s">
        <v>22</v>
      </c>
      <c r="B223" s="21" t="s">
        <v>148</v>
      </c>
      <c r="C223" s="24" t="s">
        <v>27</v>
      </c>
      <c r="D223" s="6">
        <v>446</v>
      </c>
    </row>
    <row r="224" spans="1:4" x14ac:dyDescent="0.25">
      <c r="A224" s="20" t="s">
        <v>24</v>
      </c>
      <c r="B224" s="21" t="s">
        <v>148</v>
      </c>
      <c r="C224" s="24" t="s">
        <v>30</v>
      </c>
      <c r="D224" s="6">
        <v>104</v>
      </c>
    </row>
    <row r="225" spans="1:4" ht="99" customHeight="1" x14ac:dyDescent="0.25">
      <c r="A225" s="23" t="s">
        <v>226</v>
      </c>
      <c r="B225" s="21" t="s">
        <v>227</v>
      </c>
      <c r="C225" s="21"/>
      <c r="D225" s="5">
        <f>D226</f>
        <v>90</v>
      </c>
    </row>
    <row r="226" spans="1:4" x14ac:dyDescent="0.25">
      <c r="A226" s="23" t="s">
        <v>25</v>
      </c>
      <c r="B226" s="21" t="s">
        <v>227</v>
      </c>
      <c r="C226" s="21">
        <v>300</v>
      </c>
      <c r="D226" s="5">
        <v>90</v>
      </c>
    </row>
    <row r="227" spans="1:4" ht="60" x14ac:dyDescent="0.25">
      <c r="A227" s="23" t="s">
        <v>234</v>
      </c>
      <c r="B227" s="21" t="s">
        <v>235</v>
      </c>
      <c r="C227" s="21"/>
      <c r="D227" s="5">
        <f>D228+D229</f>
        <v>716</v>
      </c>
    </row>
    <row r="228" spans="1:4" ht="60" x14ac:dyDescent="0.25">
      <c r="A228" s="23" t="s">
        <v>23</v>
      </c>
      <c r="B228" s="21" t="s">
        <v>235</v>
      </c>
      <c r="C228" s="21">
        <v>100</v>
      </c>
      <c r="D228" s="5">
        <v>638</v>
      </c>
    </row>
    <row r="229" spans="1:4" ht="30" x14ac:dyDescent="0.25">
      <c r="A229" s="20" t="s">
        <v>22</v>
      </c>
      <c r="B229" s="21" t="s">
        <v>235</v>
      </c>
      <c r="C229" s="21">
        <v>200</v>
      </c>
      <c r="D229" s="5">
        <v>78</v>
      </c>
    </row>
    <row r="230" spans="1:4" ht="75" x14ac:dyDescent="0.25">
      <c r="A230" s="20" t="s">
        <v>236</v>
      </c>
      <c r="B230" s="21" t="s">
        <v>237</v>
      </c>
      <c r="C230" s="21"/>
      <c r="D230" s="5">
        <f>D231</f>
        <v>1</v>
      </c>
    </row>
    <row r="231" spans="1:4" ht="30" x14ac:dyDescent="0.25">
      <c r="A231" s="20" t="s">
        <v>22</v>
      </c>
      <c r="B231" s="21" t="s">
        <v>237</v>
      </c>
      <c r="C231" s="21">
        <v>200</v>
      </c>
      <c r="D231" s="5">
        <v>1</v>
      </c>
    </row>
    <row r="232" spans="1:4" ht="60" x14ac:dyDescent="0.25">
      <c r="A232" s="20" t="s">
        <v>238</v>
      </c>
      <c r="B232" s="21" t="s">
        <v>290</v>
      </c>
      <c r="C232" s="21"/>
      <c r="D232" s="5">
        <f>D233</f>
        <v>236</v>
      </c>
    </row>
    <row r="233" spans="1:4" ht="30" x14ac:dyDescent="0.25">
      <c r="A233" s="20" t="s">
        <v>22</v>
      </c>
      <c r="B233" s="21" t="s">
        <v>290</v>
      </c>
      <c r="C233" s="21">
        <v>200</v>
      </c>
      <c r="D233" s="5">
        <v>236</v>
      </c>
    </row>
    <row r="234" spans="1:4" ht="45" x14ac:dyDescent="0.25">
      <c r="A234" s="20" t="s">
        <v>270</v>
      </c>
      <c r="B234" s="21" t="s">
        <v>249</v>
      </c>
      <c r="C234" s="21"/>
      <c r="D234" s="5">
        <f>D235+D236</f>
        <v>379.5</v>
      </c>
    </row>
    <row r="235" spans="1:4" ht="60" x14ac:dyDescent="0.25">
      <c r="A235" s="23" t="s">
        <v>23</v>
      </c>
      <c r="B235" s="21" t="s">
        <v>249</v>
      </c>
      <c r="C235" s="21">
        <v>100</v>
      </c>
      <c r="D235" s="5">
        <v>337</v>
      </c>
    </row>
    <row r="236" spans="1:4" ht="30" x14ac:dyDescent="0.25">
      <c r="A236" s="20" t="s">
        <v>22</v>
      </c>
      <c r="B236" s="21" t="s">
        <v>249</v>
      </c>
      <c r="C236" s="21">
        <v>200</v>
      </c>
      <c r="D236" s="5">
        <v>42.5</v>
      </c>
    </row>
    <row r="237" spans="1:4" ht="60" x14ac:dyDescent="0.25">
      <c r="A237" s="23" t="s">
        <v>232</v>
      </c>
      <c r="B237" s="29" t="s">
        <v>233</v>
      </c>
      <c r="C237" s="21"/>
      <c r="D237" s="5">
        <f>D238</f>
        <v>5</v>
      </c>
    </row>
    <row r="238" spans="1:4" ht="30" x14ac:dyDescent="0.25">
      <c r="A238" s="20" t="s">
        <v>22</v>
      </c>
      <c r="B238" s="29" t="s">
        <v>233</v>
      </c>
      <c r="C238" s="21">
        <v>200</v>
      </c>
      <c r="D238" s="5">
        <v>5</v>
      </c>
    </row>
    <row r="239" spans="1:4" ht="90" x14ac:dyDescent="0.25">
      <c r="A239" s="22" t="s">
        <v>149</v>
      </c>
      <c r="B239" s="19" t="s">
        <v>150</v>
      </c>
      <c r="C239" s="19"/>
      <c r="D239" s="4">
        <f>D240+D243</f>
        <v>7191.7999999999993</v>
      </c>
    </row>
    <row r="240" spans="1:4" ht="30" x14ac:dyDescent="0.25">
      <c r="A240" s="23" t="s">
        <v>12</v>
      </c>
      <c r="B240" s="21" t="s">
        <v>151</v>
      </c>
      <c r="C240" s="21"/>
      <c r="D240" s="5">
        <f>D241+D242</f>
        <v>7016.4</v>
      </c>
    </row>
    <row r="241" spans="1:4" ht="60" x14ac:dyDescent="0.25">
      <c r="A241" s="23" t="s">
        <v>23</v>
      </c>
      <c r="B241" s="21" t="s">
        <v>151</v>
      </c>
      <c r="C241" s="21">
        <v>100</v>
      </c>
      <c r="D241" s="5">
        <v>6295</v>
      </c>
    </row>
    <row r="242" spans="1:4" ht="30" x14ac:dyDescent="0.25">
      <c r="A242" s="20" t="s">
        <v>22</v>
      </c>
      <c r="B242" s="21" t="s">
        <v>151</v>
      </c>
      <c r="C242" s="21">
        <v>200</v>
      </c>
      <c r="D242" s="5">
        <v>721.4</v>
      </c>
    </row>
    <row r="243" spans="1:4" ht="45" x14ac:dyDescent="0.25">
      <c r="A243" s="20" t="s">
        <v>36</v>
      </c>
      <c r="B243" s="21" t="s">
        <v>152</v>
      </c>
      <c r="C243" s="21"/>
      <c r="D243" s="5">
        <f>D244</f>
        <v>175.4</v>
      </c>
    </row>
    <row r="244" spans="1:4" ht="60" x14ac:dyDescent="0.25">
      <c r="A244" s="23" t="s">
        <v>23</v>
      </c>
      <c r="B244" s="21" t="s">
        <v>152</v>
      </c>
      <c r="C244" s="21">
        <v>100</v>
      </c>
      <c r="D244" s="5">
        <v>175.4</v>
      </c>
    </row>
    <row r="245" spans="1:4" ht="45" x14ac:dyDescent="0.25">
      <c r="A245" s="22" t="s">
        <v>153</v>
      </c>
      <c r="B245" s="19" t="s">
        <v>154</v>
      </c>
      <c r="C245" s="19"/>
      <c r="D245" s="4">
        <f>D246+D250+D248+D252+D254+D256</f>
        <v>771</v>
      </c>
    </row>
    <row r="246" spans="1:4" ht="69" customHeight="1" x14ac:dyDescent="0.25">
      <c r="A246" s="23" t="s">
        <v>155</v>
      </c>
      <c r="B246" s="21" t="s">
        <v>156</v>
      </c>
      <c r="C246" s="21"/>
      <c r="D246" s="5">
        <f>D247</f>
        <v>220</v>
      </c>
    </row>
    <row r="247" spans="1:4" x14ac:dyDescent="0.25">
      <c r="A247" s="23" t="s">
        <v>25</v>
      </c>
      <c r="B247" s="21" t="s">
        <v>156</v>
      </c>
      <c r="C247" s="21">
        <v>300</v>
      </c>
      <c r="D247" s="5">
        <v>220</v>
      </c>
    </row>
    <row r="248" spans="1:4" ht="56.25" customHeight="1" x14ac:dyDescent="0.25">
      <c r="A248" s="27" t="s">
        <v>158</v>
      </c>
      <c r="B248" s="21" t="s">
        <v>159</v>
      </c>
      <c r="C248" s="21"/>
      <c r="D248" s="5">
        <f>D249</f>
        <v>24</v>
      </c>
    </row>
    <row r="249" spans="1:4" ht="30" x14ac:dyDescent="0.25">
      <c r="A249" s="20" t="s">
        <v>21</v>
      </c>
      <c r="B249" s="21" t="s">
        <v>159</v>
      </c>
      <c r="C249" s="21">
        <v>600</v>
      </c>
      <c r="D249" s="5">
        <v>24</v>
      </c>
    </row>
    <row r="250" spans="1:4" ht="60" x14ac:dyDescent="0.25">
      <c r="A250" s="20" t="s">
        <v>160</v>
      </c>
      <c r="B250" s="21" t="s">
        <v>157</v>
      </c>
      <c r="C250" s="21"/>
      <c r="D250" s="5">
        <f>D251</f>
        <v>20</v>
      </c>
    </row>
    <row r="251" spans="1:4" ht="30" x14ac:dyDescent="0.25">
      <c r="A251" s="20" t="s">
        <v>21</v>
      </c>
      <c r="B251" s="21" t="s">
        <v>157</v>
      </c>
      <c r="C251" s="21">
        <v>600</v>
      </c>
      <c r="D251" s="5">
        <v>20</v>
      </c>
    </row>
    <row r="252" spans="1:4" ht="45" x14ac:dyDescent="0.25">
      <c r="A252" s="27" t="s">
        <v>205</v>
      </c>
      <c r="B252" s="21" t="s">
        <v>206</v>
      </c>
      <c r="C252" s="21"/>
      <c r="D252" s="5">
        <f>D253</f>
        <v>100</v>
      </c>
    </row>
    <row r="253" spans="1:4" ht="30" x14ac:dyDescent="0.25">
      <c r="A253" s="20" t="s">
        <v>21</v>
      </c>
      <c r="B253" s="21" t="s">
        <v>206</v>
      </c>
      <c r="C253" s="21">
        <v>600</v>
      </c>
      <c r="D253" s="5">
        <v>100</v>
      </c>
    </row>
    <row r="254" spans="1:4" ht="60" x14ac:dyDescent="0.25">
      <c r="A254" s="20" t="s">
        <v>48</v>
      </c>
      <c r="B254" s="21" t="s">
        <v>161</v>
      </c>
      <c r="C254" s="21"/>
      <c r="D254" s="5">
        <f>D255</f>
        <v>397</v>
      </c>
    </row>
    <row r="255" spans="1:4" ht="30" x14ac:dyDescent="0.25">
      <c r="A255" s="20" t="s">
        <v>21</v>
      </c>
      <c r="B255" s="21" t="s">
        <v>161</v>
      </c>
      <c r="C255" s="21">
        <v>600</v>
      </c>
      <c r="D255" s="5">
        <v>397</v>
      </c>
    </row>
    <row r="256" spans="1:4" ht="45" x14ac:dyDescent="0.25">
      <c r="A256" s="27" t="s">
        <v>239</v>
      </c>
      <c r="B256" s="21" t="s">
        <v>240</v>
      </c>
      <c r="C256" s="21"/>
      <c r="D256" s="5">
        <f>D257</f>
        <v>10</v>
      </c>
    </row>
    <row r="257" spans="1:4" ht="30" x14ac:dyDescent="0.25">
      <c r="A257" s="20" t="s">
        <v>21</v>
      </c>
      <c r="B257" s="21" t="s">
        <v>240</v>
      </c>
      <c r="C257" s="21">
        <v>600</v>
      </c>
      <c r="D257" s="5">
        <v>10</v>
      </c>
    </row>
    <row r="258" spans="1:4" ht="51" customHeight="1" x14ac:dyDescent="0.25">
      <c r="A258" s="30" t="s">
        <v>126</v>
      </c>
      <c r="B258" s="16" t="s">
        <v>42</v>
      </c>
      <c r="C258" s="21"/>
      <c r="D258" s="3">
        <f>D272+D259</f>
        <v>7104.7000000000007</v>
      </c>
    </row>
    <row r="259" spans="1:4" ht="30" x14ac:dyDescent="0.25">
      <c r="A259" s="22" t="s">
        <v>127</v>
      </c>
      <c r="B259" s="19" t="s">
        <v>128</v>
      </c>
      <c r="C259" s="19"/>
      <c r="D259" s="4">
        <f>D260+D262+D264+D266+D268+D270</f>
        <v>2001</v>
      </c>
    </row>
    <row r="260" spans="1:4" ht="30" x14ac:dyDescent="0.25">
      <c r="A260" s="23" t="s">
        <v>33</v>
      </c>
      <c r="B260" s="21" t="s">
        <v>129</v>
      </c>
      <c r="C260" s="21"/>
      <c r="D260" s="5">
        <f>D261</f>
        <v>1203</v>
      </c>
    </row>
    <row r="261" spans="1:4" ht="30" x14ac:dyDescent="0.25">
      <c r="A261" s="20" t="s">
        <v>21</v>
      </c>
      <c r="B261" s="21" t="s">
        <v>129</v>
      </c>
      <c r="C261" s="21">
        <v>600</v>
      </c>
      <c r="D261" s="5">
        <v>1203</v>
      </c>
    </row>
    <row r="262" spans="1:4" ht="30" x14ac:dyDescent="0.25">
      <c r="A262" s="23" t="s">
        <v>39</v>
      </c>
      <c r="B262" s="21" t="s">
        <v>132</v>
      </c>
      <c r="C262" s="21"/>
      <c r="D262" s="5">
        <f>D263</f>
        <v>250</v>
      </c>
    </row>
    <row r="263" spans="1:4" ht="30" x14ac:dyDescent="0.25">
      <c r="A263" s="20" t="s">
        <v>21</v>
      </c>
      <c r="B263" s="21" t="s">
        <v>132</v>
      </c>
      <c r="C263" s="21">
        <v>600</v>
      </c>
      <c r="D263" s="5">
        <v>250</v>
      </c>
    </row>
    <row r="264" spans="1:4" x14ac:dyDescent="0.25">
      <c r="A264" s="23" t="s">
        <v>1</v>
      </c>
      <c r="B264" s="21" t="s">
        <v>130</v>
      </c>
      <c r="C264" s="21"/>
      <c r="D264" s="5">
        <f>D265</f>
        <v>350</v>
      </c>
    </row>
    <row r="265" spans="1:4" ht="30" x14ac:dyDescent="0.25">
      <c r="A265" s="20" t="s">
        <v>21</v>
      </c>
      <c r="B265" s="21" t="s">
        <v>130</v>
      </c>
      <c r="C265" s="21">
        <v>600</v>
      </c>
      <c r="D265" s="5">
        <v>350</v>
      </c>
    </row>
    <row r="266" spans="1:4" ht="45" x14ac:dyDescent="0.25">
      <c r="A266" s="23" t="s">
        <v>2</v>
      </c>
      <c r="B266" s="21" t="s">
        <v>131</v>
      </c>
      <c r="C266" s="21"/>
      <c r="D266" s="5">
        <f>D267</f>
        <v>150</v>
      </c>
    </row>
    <row r="267" spans="1:4" ht="30" x14ac:dyDescent="0.25">
      <c r="A267" s="20" t="s">
        <v>21</v>
      </c>
      <c r="B267" s="21" t="s">
        <v>131</v>
      </c>
      <c r="C267" s="21">
        <v>600</v>
      </c>
      <c r="D267" s="5">
        <v>150</v>
      </c>
    </row>
    <row r="268" spans="1:4" ht="60" x14ac:dyDescent="0.25">
      <c r="A268" s="20" t="s">
        <v>44</v>
      </c>
      <c r="B268" s="21" t="s">
        <v>133</v>
      </c>
      <c r="C268" s="21"/>
      <c r="D268" s="5">
        <f>D269</f>
        <v>18</v>
      </c>
    </row>
    <row r="269" spans="1:4" x14ac:dyDescent="0.25">
      <c r="A269" s="23" t="s">
        <v>25</v>
      </c>
      <c r="B269" s="21" t="s">
        <v>133</v>
      </c>
      <c r="C269" s="21">
        <v>300</v>
      </c>
      <c r="D269" s="5">
        <v>18</v>
      </c>
    </row>
    <row r="270" spans="1:4" ht="60.75" customHeight="1" x14ac:dyDescent="0.25">
      <c r="A270" s="20" t="s">
        <v>53</v>
      </c>
      <c r="B270" s="21" t="s">
        <v>203</v>
      </c>
      <c r="C270" s="21"/>
      <c r="D270" s="5">
        <f>D271</f>
        <v>30</v>
      </c>
    </row>
    <row r="271" spans="1:4" ht="30" x14ac:dyDescent="0.25">
      <c r="A271" s="20" t="s">
        <v>21</v>
      </c>
      <c r="B271" s="21" t="s">
        <v>203</v>
      </c>
      <c r="C271" s="21">
        <v>600</v>
      </c>
      <c r="D271" s="5">
        <v>30</v>
      </c>
    </row>
    <row r="272" spans="1:4" ht="35.25" customHeight="1" x14ac:dyDescent="0.25">
      <c r="A272" s="22" t="s">
        <v>266</v>
      </c>
      <c r="B272" s="19" t="s">
        <v>134</v>
      </c>
      <c r="C272" s="19"/>
      <c r="D272" s="4">
        <f>D273+D275+D277+D279</f>
        <v>5103.7000000000007</v>
      </c>
    </row>
    <row r="273" spans="1:4" ht="30" x14ac:dyDescent="0.25">
      <c r="A273" s="23" t="s">
        <v>33</v>
      </c>
      <c r="B273" s="21" t="s">
        <v>135</v>
      </c>
      <c r="C273" s="21"/>
      <c r="D273" s="5">
        <f>D274</f>
        <v>3049.6</v>
      </c>
    </row>
    <row r="274" spans="1:4" ht="30" x14ac:dyDescent="0.25">
      <c r="A274" s="20" t="s">
        <v>21</v>
      </c>
      <c r="B274" s="21" t="s">
        <v>135</v>
      </c>
      <c r="C274" s="21">
        <v>600</v>
      </c>
      <c r="D274" s="5">
        <v>3049.6</v>
      </c>
    </row>
    <row r="275" spans="1:4" x14ac:dyDescent="0.25">
      <c r="A275" s="23" t="s">
        <v>3</v>
      </c>
      <c r="B275" s="21" t="s">
        <v>136</v>
      </c>
      <c r="C275" s="21"/>
      <c r="D275" s="5">
        <f>D276</f>
        <v>1645</v>
      </c>
    </row>
    <row r="276" spans="1:4" ht="30" x14ac:dyDescent="0.25">
      <c r="A276" s="20" t="s">
        <v>21</v>
      </c>
      <c r="B276" s="21" t="s">
        <v>136</v>
      </c>
      <c r="C276" s="21">
        <v>600</v>
      </c>
      <c r="D276" s="5">
        <v>1645</v>
      </c>
    </row>
    <row r="277" spans="1:4" ht="50.25" customHeight="1" x14ac:dyDescent="0.25">
      <c r="A277" s="23" t="s">
        <v>189</v>
      </c>
      <c r="B277" s="21" t="s">
        <v>190</v>
      </c>
      <c r="C277" s="21"/>
      <c r="D277" s="5">
        <f>D278</f>
        <v>405</v>
      </c>
    </row>
    <row r="278" spans="1:4" ht="30" x14ac:dyDescent="0.25">
      <c r="A278" s="20" t="s">
        <v>21</v>
      </c>
      <c r="B278" s="21" t="s">
        <v>190</v>
      </c>
      <c r="C278" s="21">
        <v>600</v>
      </c>
      <c r="D278" s="5">
        <v>405</v>
      </c>
    </row>
    <row r="279" spans="1:4" ht="45" x14ac:dyDescent="0.25">
      <c r="A279" s="23" t="s">
        <v>241</v>
      </c>
      <c r="B279" s="21" t="s">
        <v>242</v>
      </c>
      <c r="C279" s="21"/>
      <c r="D279" s="5">
        <f>D280</f>
        <v>4.0999999999999996</v>
      </c>
    </row>
    <row r="280" spans="1:4" ht="30" x14ac:dyDescent="0.25">
      <c r="A280" s="20" t="s">
        <v>21</v>
      </c>
      <c r="B280" s="21" t="s">
        <v>242</v>
      </c>
      <c r="C280" s="21">
        <v>600</v>
      </c>
      <c r="D280" s="5">
        <v>4.0999999999999996</v>
      </c>
    </row>
    <row r="281" spans="1:4" ht="51" customHeight="1" x14ac:dyDescent="0.25">
      <c r="A281" s="30" t="s">
        <v>51</v>
      </c>
      <c r="B281" s="31" t="s">
        <v>37</v>
      </c>
      <c r="C281" s="16"/>
      <c r="D281" s="8">
        <f>D282</f>
        <v>896</v>
      </c>
    </row>
    <row r="282" spans="1:4" ht="21" customHeight="1" x14ac:dyDescent="0.25">
      <c r="A282" s="20" t="s">
        <v>28</v>
      </c>
      <c r="B282" s="21" t="s">
        <v>29</v>
      </c>
      <c r="C282" s="21"/>
      <c r="D282" s="9">
        <f>D283+D285</f>
        <v>896</v>
      </c>
    </row>
    <row r="283" spans="1:4" ht="33" customHeight="1" x14ac:dyDescent="0.25">
      <c r="A283" s="18" t="s">
        <v>52</v>
      </c>
      <c r="B283" s="19" t="s">
        <v>38</v>
      </c>
      <c r="C283" s="19"/>
      <c r="D283" s="4">
        <f>D284</f>
        <v>496</v>
      </c>
    </row>
    <row r="284" spans="1:4" x14ac:dyDescent="0.25">
      <c r="A284" s="20" t="s">
        <v>24</v>
      </c>
      <c r="B284" s="21" t="s">
        <v>38</v>
      </c>
      <c r="C284" s="24" t="s">
        <v>30</v>
      </c>
      <c r="D284" s="5">
        <v>496</v>
      </c>
    </row>
    <row r="285" spans="1:4" ht="45" x14ac:dyDescent="0.25">
      <c r="A285" s="20" t="s">
        <v>165</v>
      </c>
      <c r="B285" s="21" t="s">
        <v>166</v>
      </c>
      <c r="C285" s="24"/>
      <c r="D285" s="5">
        <f>D286</f>
        <v>400</v>
      </c>
    </row>
    <row r="286" spans="1:4" x14ac:dyDescent="0.25">
      <c r="A286" s="29" t="s">
        <v>24</v>
      </c>
      <c r="B286" s="21" t="s">
        <v>166</v>
      </c>
      <c r="C286" s="24" t="s">
        <v>30</v>
      </c>
      <c r="D286" s="5">
        <v>400</v>
      </c>
    </row>
    <row r="287" spans="1:4" x14ac:dyDescent="0.25">
      <c r="A287" s="32" t="s">
        <v>26</v>
      </c>
      <c r="B287" s="16"/>
      <c r="C287" s="16"/>
      <c r="D287" s="3">
        <f>D13+D81+D103+D110+D143+D189+D201+D258+D281</f>
        <v>639427.6</v>
      </c>
    </row>
    <row r="288" spans="1:4" x14ac:dyDescent="0.25">
      <c r="A288" s="33"/>
    </row>
    <row r="289" spans="1:4" x14ac:dyDescent="0.25">
      <c r="D289" s="11"/>
    </row>
    <row r="290" spans="1:4" x14ac:dyDescent="0.25">
      <c r="D290" s="11"/>
    </row>
    <row r="291" spans="1:4" x14ac:dyDescent="0.25">
      <c r="D291" s="11"/>
    </row>
    <row r="292" spans="1:4" x14ac:dyDescent="0.25">
      <c r="A292" s="15"/>
      <c r="B292" s="10"/>
      <c r="C292"/>
      <c r="D292" s="34"/>
    </row>
    <row r="293" spans="1:4" x14ac:dyDescent="0.25">
      <c r="A293" s="15"/>
      <c r="B293" s="10"/>
      <c r="C293"/>
      <c r="D293"/>
    </row>
    <row r="294" spans="1:4" x14ac:dyDescent="0.25">
      <c r="A294" s="15"/>
      <c r="B294" s="10"/>
      <c r="C294"/>
      <c r="D294" s="35"/>
    </row>
    <row r="295" spans="1:4" x14ac:dyDescent="0.25">
      <c r="A295" s="15"/>
      <c r="B295" s="10"/>
      <c r="C295"/>
      <c r="D295" s="35"/>
    </row>
    <row r="296" spans="1:4" x14ac:dyDescent="0.25">
      <c r="A296" s="15"/>
      <c r="B296" s="10"/>
      <c r="C296"/>
      <c r="D296" s="36"/>
    </row>
    <row r="297" spans="1:4" x14ac:dyDescent="0.25">
      <c r="A297" s="15"/>
      <c r="B297" s="10"/>
      <c r="C297"/>
      <c r="D297" s="36"/>
    </row>
    <row r="298" spans="1:4" x14ac:dyDescent="0.25">
      <c r="A298" s="15"/>
      <c r="B298" s="10"/>
      <c r="C298"/>
      <c r="D298" s="35"/>
    </row>
    <row r="299" spans="1:4" x14ac:dyDescent="0.25">
      <c r="A299" s="15"/>
      <c r="B299" s="10"/>
      <c r="C299"/>
      <c r="D299" s="34"/>
    </row>
    <row r="300" spans="1:4" x14ac:dyDescent="0.25">
      <c r="A300" s="15"/>
      <c r="B300" s="10"/>
      <c r="C300"/>
      <c r="D300"/>
    </row>
    <row r="301" spans="1:4" x14ac:dyDescent="0.25">
      <c r="A301" s="15"/>
      <c r="B301" s="10"/>
      <c r="C301"/>
      <c r="D301"/>
    </row>
    <row r="302" spans="1:4" x14ac:dyDescent="0.25">
      <c r="A302" s="15"/>
      <c r="B302" s="10"/>
      <c r="C302"/>
      <c r="D302"/>
    </row>
    <row r="303" spans="1:4" x14ac:dyDescent="0.25">
      <c r="A303" s="15"/>
      <c r="B303" s="10"/>
      <c r="C303"/>
      <c r="D303"/>
    </row>
    <row r="304" spans="1:4" x14ac:dyDescent="0.25">
      <c r="A304" s="15"/>
      <c r="B304" s="10"/>
      <c r="C304"/>
      <c r="D304"/>
    </row>
    <row r="305" spans="1:4" x14ac:dyDescent="0.25">
      <c r="A305" s="15"/>
      <c r="B305" s="10"/>
      <c r="C305"/>
      <c r="D305"/>
    </row>
    <row r="306" spans="1:4" x14ac:dyDescent="0.25">
      <c r="A306" s="15"/>
      <c r="B306" s="10"/>
      <c r="C306"/>
      <c r="D306"/>
    </row>
    <row r="307" spans="1:4" x14ac:dyDescent="0.25">
      <c r="A307" s="15"/>
      <c r="B307" s="10"/>
      <c r="C307"/>
      <c r="D307"/>
    </row>
    <row r="308" spans="1:4" x14ac:dyDescent="0.25">
      <c r="A308" s="15"/>
      <c r="B308" s="10"/>
      <c r="C308"/>
      <c r="D308"/>
    </row>
    <row r="309" spans="1:4" x14ac:dyDescent="0.25">
      <c r="A309" s="15"/>
      <c r="B309" s="10"/>
      <c r="C309"/>
      <c r="D309"/>
    </row>
    <row r="310" spans="1:4" x14ac:dyDescent="0.25">
      <c r="A310" s="15"/>
      <c r="B310" s="10"/>
      <c r="C310"/>
      <c r="D310"/>
    </row>
    <row r="311" spans="1:4" x14ac:dyDescent="0.25">
      <c r="A311" s="15"/>
      <c r="B311" s="10"/>
      <c r="C311"/>
      <c r="D311"/>
    </row>
    <row r="312" spans="1:4" x14ac:dyDescent="0.25">
      <c r="A312" s="15"/>
      <c r="B312" s="10"/>
      <c r="C312"/>
      <c r="D312"/>
    </row>
    <row r="313" spans="1:4" x14ac:dyDescent="0.25">
      <c r="A313" s="15"/>
      <c r="B313" s="10"/>
      <c r="C313"/>
      <c r="D313"/>
    </row>
    <row r="314" spans="1:4" x14ac:dyDescent="0.25">
      <c r="A314" s="15"/>
      <c r="B314" s="10"/>
      <c r="C314"/>
      <c r="D314"/>
    </row>
    <row r="315" spans="1:4" x14ac:dyDescent="0.25">
      <c r="A315" s="15"/>
      <c r="B315" s="10"/>
      <c r="C315"/>
      <c r="D315"/>
    </row>
    <row r="316" spans="1:4" x14ac:dyDescent="0.25">
      <c r="A316" s="15"/>
      <c r="B316" s="10"/>
      <c r="C316"/>
      <c r="D316"/>
    </row>
    <row r="317" spans="1:4" x14ac:dyDescent="0.25">
      <c r="A317" s="15"/>
      <c r="B317" s="10"/>
      <c r="C317"/>
      <c r="D317" s="36"/>
    </row>
  </sheetData>
  <mergeCells count="8">
    <mergeCell ref="A9:D9"/>
    <mergeCell ref="A1:D1"/>
    <mergeCell ref="A2:D2"/>
    <mergeCell ref="A3:D3"/>
    <mergeCell ref="A4:D4"/>
    <mergeCell ref="A6:D6"/>
    <mergeCell ref="A7:D7"/>
    <mergeCell ref="A8:D8"/>
  </mergeCells>
  <pageMargins left="0.70866141732283472" right="0.19685039370078741" top="0.15748031496062992" bottom="0.15748031496062992" header="0" footer="0"/>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2025 (2)</vt: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Финансовое Управление</cp:lastModifiedBy>
  <cp:lastPrinted>2025-02-04T05:11:49Z</cp:lastPrinted>
  <dcterms:created xsi:type="dcterms:W3CDTF">2015-11-25T05:41:51Z</dcterms:created>
  <dcterms:modified xsi:type="dcterms:W3CDTF">2025-04-21T10:57:21Z</dcterms:modified>
</cp:coreProperties>
</file>