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9 сентябрь 2024 г\"/>
    </mc:Choice>
  </mc:AlternateContent>
  <xr:revisionPtr revIDLastSave="0" documentId="13_ncr:1_{AE50C61A-7908-4342-8AF5-1176FE79549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264" i="1" l="1"/>
  <c r="D265" i="1"/>
  <c r="D64" i="1"/>
  <c r="D76" i="1"/>
  <c r="D173" i="1"/>
  <c r="D175" i="1"/>
  <c r="D177" i="1"/>
  <c r="D181" i="1"/>
  <c r="D185" i="1"/>
  <c r="D201" i="1"/>
  <c r="D363" i="1"/>
  <c r="D365" i="1"/>
  <c r="D191" i="1" l="1"/>
  <c r="D62" i="1" l="1"/>
  <c r="D61" i="1" s="1"/>
  <c r="D99" i="1" l="1"/>
  <c r="D96" i="1"/>
  <c r="D195" i="1" l="1"/>
  <c r="D47" i="1"/>
  <c r="D46" i="1" s="1"/>
  <c r="D121" i="1"/>
  <c r="D120" i="1" s="1"/>
  <c r="D283" i="1" l="1"/>
  <c r="D359" i="1" l="1"/>
  <c r="D274" i="1"/>
  <c r="D273" i="1"/>
  <c r="D243" i="1"/>
  <c r="D309" i="1" l="1"/>
  <c r="D368" i="1" l="1"/>
  <c r="D367" i="1" s="1"/>
  <c r="D49" i="1"/>
  <c r="D288" i="1" l="1"/>
  <c r="D287" i="1"/>
  <c r="D135" i="1" l="1"/>
  <c r="D134" i="1" s="1"/>
  <c r="D259" i="1" l="1"/>
  <c r="D63" i="1" l="1"/>
  <c r="D228" i="1" l="1"/>
  <c r="D226" i="1"/>
  <c r="D224" i="1"/>
  <c r="D222" i="1"/>
  <c r="D220" i="1"/>
  <c r="D218" i="1"/>
  <c r="D216" i="1"/>
  <c r="D214" i="1"/>
  <c r="D210" i="1"/>
  <c r="D208" i="1"/>
  <c r="D374" i="1" l="1"/>
  <c r="D302" i="1"/>
  <c r="D91" i="1"/>
  <c r="D87" i="1"/>
  <c r="D130" i="1" l="1"/>
  <c r="D132" i="1"/>
  <c r="D213" i="1" l="1"/>
  <c r="D209" i="1" l="1"/>
  <c r="D207" i="1"/>
  <c r="D227" i="1" l="1"/>
  <c r="D225" i="1"/>
  <c r="D223" i="1"/>
  <c r="D221" i="1"/>
  <c r="D215" i="1"/>
  <c r="D217" i="1"/>
  <c r="D219" i="1"/>
  <c r="D203" i="1" l="1"/>
  <c r="D202" i="1" s="1"/>
  <c r="D193" i="1"/>
  <c r="D192" i="1" s="1"/>
  <c r="D200" i="1"/>
  <c r="D199" i="1"/>
  <c r="D198" i="1" s="1"/>
  <c r="D205" i="1"/>
  <c r="D204" i="1" s="1"/>
  <c r="D183" i="1" l="1"/>
  <c r="D182" i="1" s="1"/>
  <c r="D364" i="1" l="1"/>
  <c r="D339" i="1" l="1"/>
  <c r="D171" i="1" l="1"/>
  <c r="D371" i="1" l="1"/>
  <c r="D337" i="1"/>
  <c r="D323" i="1"/>
  <c r="D271" i="1"/>
  <c r="D255" i="1"/>
  <c r="D254" i="1" s="1"/>
  <c r="D251" i="1"/>
  <c r="D250" i="1" s="1"/>
  <c r="D140" i="1"/>
  <c r="D123" i="1"/>
  <c r="D122" i="1" s="1"/>
  <c r="D119" i="1"/>
  <c r="D108" i="1"/>
  <c r="D83" i="1"/>
  <c r="D73" i="1"/>
  <c r="D72" i="1" s="1"/>
  <c r="D71" i="1"/>
  <c r="D70" i="1" s="1"/>
  <c r="D58" i="1"/>
  <c r="D37" i="1"/>
  <c r="D52" i="1"/>
  <c r="D26" i="1"/>
  <c r="D22" i="1"/>
  <c r="D69" i="1" l="1"/>
  <c r="D269" i="1"/>
  <c r="D267" i="1" s="1"/>
  <c r="D346" i="1" l="1"/>
  <c r="D345" i="1" s="1"/>
  <c r="D344" i="1" s="1"/>
  <c r="D362" i="1"/>
  <c r="D169" i="1"/>
  <c r="D160" i="1"/>
  <c r="D141" i="1"/>
  <c r="D128" i="1"/>
  <c r="D212" i="1" l="1"/>
  <c r="D211" i="1" s="1"/>
  <c r="D206" i="1" s="1"/>
  <c r="D358" i="1" l="1"/>
  <c r="D357" i="1" s="1"/>
  <c r="D356" i="1"/>
  <c r="D101" i="1" l="1"/>
  <c r="D100" i="1" s="1"/>
  <c r="D104" i="1"/>
  <c r="D105" i="1"/>
  <c r="D103" i="1" l="1"/>
  <c r="D102" i="1" s="1"/>
  <c r="D238" i="1"/>
  <c r="D351" i="1"/>
  <c r="D350" i="1" s="1"/>
  <c r="D349" i="1" s="1"/>
  <c r="D348" i="1" s="1"/>
  <c r="D347" i="1" s="1"/>
  <c r="D292" i="1"/>
  <c r="D296" i="1"/>
  <c r="D75" i="1"/>
  <c r="D74" i="1" s="1"/>
  <c r="D66" i="1"/>
  <c r="D56" i="1"/>
  <c r="D333" i="1"/>
  <c r="D129" i="1" l="1"/>
  <c r="D282" i="1" l="1"/>
  <c r="D280" i="1"/>
  <c r="D278" i="1"/>
  <c r="D326" i="1" l="1"/>
  <c r="D308" i="1"/>
  <c r="D178" i="1"/>
  <c r="D176" i="1"/>
  <c r="D174" i="1"/>
  <c r="D172" i="1"/>
  <c r="D170" i="1"/>
  <c r="D168" i="1"/>
  <c r="D163" i="1"/>
  <c r="D161" i="1"/>
  <c r="D159" i="1"/>
  <c r="D109" i="1"/>
  <c r="D158" i="1" l="1"/>
  <c r="D31" i="1" l="1"/>
  <c r="D78" i="1" l="1"/>
  <c r="D77" i="1" s="1"/>
  <c r="D310" i="1" l="1"/>
  <c r="D293" i="1" l="1"/>
  <c r="D355" i="1" l="1"/>
  <c r="D354" i="1" s="1"/>
  <c r="D353" i="1" l="1"/>
  <c r="D352" i="1" s="1"/>
  <c r="D291" i="1"/>
  <c r="D152" i="1" l="1"/>
  <c r="D147" i="1"/>
  <c r="D142" i="1" l="1"/>
  <c r="D112" i="1" l="1"/>
  <c r="D114" i="1"/>
  <c r="D373" i="1"/>
  <c r="D317" i="1"/>
  <c r="D301" i="1"/>
  <c r="D186" i="1"/>
  <c r="D156" i="1"/>
  <c r="D155" i="1" s="1"/>
  <c r="D50" i="1"/>
  <c r="D111" i="1" l="1"/>
  <c r="D315" i="1"/>
  <c r="D313" i="1" l="1"/>
  <c r="D312" i="1" s="1"/>
  <c r="D59" i="1" l="1"/>
  <c r="D82" i="1" l="1"/>
  <c r="D246" i="1" l="1"/>
  <c r="D150" i="1" l="1"/>
  <c r="D184" i="1" l="1"/>
  <c r="D237" i="1" l="1"/>
  <c r="D180" i="1" l="1"/>
  <c r="D332" i="1" l="1"/>
  <c r="D65" i="1" l="1"/>
  <c r="D40" i="1" l="1"/>
  <c r="B109" i="1" l="1"/>
  <c r="D330" i="1" l="1"/>
  <c r="D297" i="1" l="1"/>
  <c r="D118" i="1" l="1"/>
  <c r="D117" i="1" s="1"/>
  <c r="D116" i="1" s="1"/>
  <c r="D190" i="1" l="1"/>
  <c r="D57" i="1"/>
  <c r="D29" i="1"/>
  <c r="D244" i="1" l="1"/>
  <c r="D258" i="1"/>
  <c r="D257" i="1" s="1"/>
  <c r="D256" i="1" s="1"/>
  <c r="D242" i="1"/>
  <c r="D252" i="1"/>
  <c r="D272" i="1"/>
  <c r="D139" i="1"/>
  <c r="D286" i="1"/>
  <c r="D372" i="1" l="1"/>
  <c r="D370" i="1"/>
  <c r="D369" i="1" s="1"/>
  <c r="D361" i="1" s="1"/>
  <c r="D304" i="1"/>
  <c r="D300" i="1" s="1"/>
  <c r="D270" i="1"/>
  <c r="D263" i="1"/>
  <c r="D86" i="1"/>
  <c r="D90" i="1"/>
  <c r="D107" i="1" l="1"/>
  <c r="D106" i="1" s="1"/>
  <c r="D98" i="1"/>
  <c r="D97" i="1" s="1"/>
  <c r="D95" i="1"/>
  <c r="D94" i="1" l="1"/>
  <c r="D93" i="1" s="1"/>
  <c r="D92" i="1" s="1"/>
  <c r="D336" i="1"/>
  <c r="D194" i="1"/>
  <c r="D360" i="1" l="1"/>
  <c r="D275" i="1" l="1"/>
  <c r="D307" i="1"/>
  <c r="D233" i="1"/>
  <c r="D231" i="1"/>
  <c r="D196" i="1"/>
  <c r="D127" i="1"/>
  <c r="D126" i="1" s="1"/>
  <c r="D306" i="1" l="1"/>
  <c r="D125" i="1"/>
  <c r="D124" i="1" s="1"/>
  <c r="D328" i="1"/>
  <c r="D324" i="1"/>
  <c r="D322" i="1"/>
  <c r="D321" i="1" l="1"/>
  <c r="D320" i="1" s="1"/>
  <c r="D342" i="1"/>
  <c r="D338" i="1"/>
  <c r="D81" i="1" l="1"/>
  <c r="D80" i="1" s="1"/>
  <c r="D67" i="1"/>
  <c r="D38" i="1"/>
  <c r="D44" i="1"/>
  <c r="D42" i="1"/>
  <c r="D36" i="1"/>
  <c r="D25" i="1"/>
  <c r="D33" i="1"/>
  <c r="D21" i="1"/>
  <c r="D299" i="1" l="1"/>
  <c r="D295" i="1"/>
  <c r="D284" i="1"/>
  <c r="D289" i="1"/>
  <c r="D248" i="1"/>
  <c r="D235" i="1"/>
  <c r="D230" i="1" s="1"/>
  <c r="D188" i="1"/>
  <c r="D167" i="1" s="1"/>
  <c r="D145" i="1"/>
  <c r="D55" i="1"/>
  <c r="D27" i="1"/>
  <c r="D53" i="1"/>
  <c r="D23" i="1"/>
  <c r="D340" i="1"/>
  <c r="D48" i="1"/>
  <c r="D35" i="1" s="1"/>
  <c r="D241" i="1" l="1"/>
  <c r="D240" i="1" s="1"/>
  <c r="D239" i="1" s="1"/>
  <c r="D262" i="1"/>
  <c r="D261" i="1" s="1"/>
  <c r="D260" i="1" s="1"/>
  <c r="D166" i="1"/>
  <c r="D20" i="1"/>
  <c r="D138" i="1"/>
  <c r="D137" i="1" s="1"/>
  <c r="D229" i="1"/>
  <c r="D335" i="1"/>
  <c r="D334" i="1" s="1"/>
  <c r="B9" i="2"/>
  <c r="B36" i="2"/>
  <c r="D19" i="1" l="1"/>
  <c r="D18" i="1" s="1"/>
  <c r="D165" i="1"/>
  <c r="D136" i="1"/>
  <c r="D319" i="1"/>
  <c r="B11" i="2"/>
  <c r="D376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<sst xmlns="http://schemas.openxmlformats.org/spreadsheetml/2006/main" count="827" uniqueCount="458">
  <si>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</si>
  <si>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</si>
  <si>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</si>
  <si>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</si>
  <si>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</si>
  <si>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</si>
  <si>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</si>
  <si>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</si>
  <si>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</si>
  <si>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</si>
  <si>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</si>
  <si>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</si>
  <si>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</si>
  <si>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</si>
  <si>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</si>
  <si>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</si>
  <si>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</si>
  <si>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</si>
  <si>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</si>
  <si>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</si>
  <si>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</si>
  <si>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</si>
  <si>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</si>
  <si>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</si>
  <si>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</si>
  <si>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</si>
  <si>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</si>
  <si>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</si>
  <si>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</si>
  <si>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</si>
  <si>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</si>
  <si>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</si>
  <si>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</si>
  <si>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</si>
  <si>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</si>
  <si>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</si>
  <si>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</si>
  <si>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</si>
  <si>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</si>
  <si>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</si>
  <si>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</si>
  <si>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</si>
  <si>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</si>
  <si>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</si>
  <si>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</si>
  <si>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</si>
  <si>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</si>
  <si>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</si>
  <si>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</si>
  <si>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</si>
  <si>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</si>
  <si>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</si>
  <si>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</si>
  <si>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</si>
  <si>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</si>
  <si>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</si>
  <si>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</si>
  <si>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</si>
  <si>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</si>
  <si>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</si>
  <si>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</si>
  <si>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</si>
  <si>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</si>
  <si>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</si>
  <si>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</si>
  <si>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</si>
  <si>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</si>
  <si>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</si>
  <si>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</si>
  <si>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</si>
  <si>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</si>
  <si>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</si>
  <si>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</si>
  <si>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</si>
  <si>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</si>
  <si>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</si>
  <si>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</si>
  <si>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</si>
  <si>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</si>
  <si>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</si>
  <si>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</si>
  <si>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</si>
  <si>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</si>
  <si>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</si>
  <si>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</si>
  <si>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</si>
  <si>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</si>
  <si>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</si>
  <si>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</si>
  <si>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</si>
  <si>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</si>
  <si>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</si>
  <si>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</si>
  <si>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</si>
  <si>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</si>
  <si>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</si>
  <si>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</si>
  <si>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</si>
  <si>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</si>
  <si>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</si>
  <si>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</si>
  <si>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</si>
  <si>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</si>
  <si>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</si>
  <si>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</si>
  <si>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</si>
  <si>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</si>
  <si>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</si>
  <si>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</si>
  <si>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</si>
  <si>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</si>
  <si>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</si>
  <si>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</si>
  <si>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</si>
  <si>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</si>
  <si>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</si>
  <si>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</si>
  <si>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</si>
  <si>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</si>
  <si>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</si>
  <si>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</si>
  <si>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</si>
  <si>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</si>
  <si>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</si>
  <si>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</si>
  <si>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</si>
  <si>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</si>
  <si>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</si>
  <si>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</si>
  <si>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</si>
  <si>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</si>
  <si>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</si>
  <si>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</si>
  <si>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</si>
  <si>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</si>
  <si>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</si>
  <si>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</si>
  <si>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</si>
  <si>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</si>
  <si>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</si>
  <si>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</si>
  <si>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</si>
  <si>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</si>
  <si>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</si>
  <si>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</si>
  <si>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</si>
  <si>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</si>
  <si>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</si>
  <si>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</si>
  <si>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</si>
  <si>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</si>
  <si>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</si>
  <si>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</si>
  <si>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</si>
  <si>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</si>
  <si>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</si>
  <si>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</si>
  <si>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</si>
  <si>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</si>
  <si>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</si>
  <si>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</si>
  <si>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</si>
  <si>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</si>
  <si>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</si>
  <si>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</si>
  <si>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</si>
  <si>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</si>
  <si>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</si>
  <si>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</si>
  <si>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</si>
  <si>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</si>
  <si>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</si>
  <si>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</si>
  <si>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</si>
  <si>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</si>
  <si>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</si>
  <si>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</si>
  <si>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</si>
  <si>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</si>
  <si>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</si>
  <si>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</si>
  <si>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</si>
  <si>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</si>
  <si>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</si>
  <si>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</si>
  <si>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</si>
  <si>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</si>
  <si>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</si>
  <si>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</si>
  <si>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</si>
  <si>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</si>
  <si>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</si>
  <si>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</si>
  <si>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</si>
  <si>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</si>
  <si>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</si>
  <si>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</si>
  <si>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</si>
  <si>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</si>
  <si>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</si>
  <si>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</si>
  <si>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</si>
  <si>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</si>
  <si>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</si>
  <si>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</si>
  <si>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</si>
  <si>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</si>
  <si>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</si>
  <si>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</si>
  <si>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</si>
  <si>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</si>
  <si>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</si>
  <si>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</si>
  <si>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</si>
  <si>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</si>
  <si>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</si>
  <si>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</si>
  <si>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</si>
  <si>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</si>
  <si>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</si>
  <si>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</si>
  <si>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</si>
  <si>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</si>
  <si>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</si>
  <si>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</si>
  <si>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</si>
  <si>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</si>
  <si>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</si>
  <si>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</si>
  <si>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</si>
  <si>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</si>
  <si>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</si>
  <si>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</si>
  <si>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</si>
  <si>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</si>
  <si>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</si>
  <si>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</si>
  <si>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</si>
  <si>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</si>
  <si>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</si>
  <si>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</si>
  <si>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</si>
  <si>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</si>
  <si>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</si>
  <si>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</si>
  <si>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</si>
  <si>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</si>
  <si>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</si>
  <si>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</si>
  <si>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</si>
  <si>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</si>
  <si>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</si>
  <si>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</si>
  <si>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</si>
  <si>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</si>
  <si>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</si>
  <si>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</si>
  <si>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</si>
  <si>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</si>
  <si>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</si>
  <si>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</si>
  <si>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</si>
  <si>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</si>
  <si>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</si>
  <si>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</si>
  <si>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</si>
  <si>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</si>
  <si>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</si>
  <si>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</si>
  <si>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</si>
  <si>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</si>
  <si>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</si>
  <si>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</si>
  <si>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</si>
  <si>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</si>
  <si>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</si>
  <si>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</si>
  <si>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</si>
  <si>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</si>
  <si>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</si>
  <si>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</si>
  <si>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</si>
  <si>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</si>
  <si>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</si>
  <si>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</si>
  <si>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</si>
  <si>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</si>
  <si>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</si>
  <si>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</si>
  <si>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</si>
  <si>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</si>
  <si>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</si>
  <si>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</si>
  <si>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</si>
  <si>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</si>
  <si>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</si>
  <si>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</si>
  <si>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</si>
  <si>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</si>
  <si>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</si>
  <si>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</si>
  <si>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</si>
  <si>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</si>
  <si>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</si>
  <si>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</si>
  <si>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</si>
  <si>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</si>
  <si>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</si>
  <si>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</si>
  <si>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</si>
  <si>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</si>
  <si>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</si>
  <si>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</si>
  <si>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</si>
  <si>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</si>
  <si>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</si>
  <si>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</si>
  <si>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</si>
  <si>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</si>
  <si>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</si>
  <si>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</si>
  <si>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</si>
  <si>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</si>
  <si>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</si>
  <si>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</si>
  <si>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</si>
  <si>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</si>
  <si>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</si>
  <si>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</si>
  <si>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</si>
  <si>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</si>
  <si>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</si>
  <si>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</si>
  <si>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</si>
  <si>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</si>
  <si>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</si>
  <si>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</si>
  <si>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</si>
  <si>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</si>
  <si>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</si>
  <si>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</si>
  <si>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</si>
  <si>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</si>
  <si>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</si>
  <si>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Приложение 8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</si>
  <si>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</si>
  <si>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</si>
  <si>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</si>
  <si>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</si>
  <si>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</si>
  <si>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</si>
  <si>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</si>
  <si>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</si>
  <si>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</si>
  <si>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</si>
  <si>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</si>
  <si>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</si>
  <si>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</si>
  <si>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</si>
  <si>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</si>
  <si>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</si>
  <si>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</si>
  <si>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</si>
  <si>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</si>
  <si>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</si>
  <si>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</si>
  <si>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</si>
  <si>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</si>
  <si>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</si>
  <si>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</si>
  <si>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</si>
  <si>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</si>
  <si>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</si>
  <si>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</si>
  <si>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</si>
  <si>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</si>
  <si>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</si>
  <si>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</si>
  <si>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от _____________ № ______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</si>
  <si>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</si>
  <si>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</si>
  <si>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</si>
  <si>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</si>
  <si>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</si>
  <si>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</si>
  <si>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</si>
  <si>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</si>
  <si>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</si>
  <si>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</si>
  <si>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</si>
  <si>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</si>
  <si>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</si>
  <si>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</si>
  <si>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</si>
  <si>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</si>
  <si>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</si>
  <si>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</si>
  <si>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</si>
  <si>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</si>
  <si>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</si>
  <si>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</si>
  <si>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</si>
  <si>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</si>
  <si>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</si>
  <si>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</si>
  <si>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</si>
  <si>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</si>
  <si>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</si>
  <si>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</si>
  <si>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</si>
  <si>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</si>
  <si>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</si>
  <si>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</si>
  <si>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</si>
  <si>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</si>
  <si>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</si>
  <si>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</si>
  <si>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</si>
  <si>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</si>
  <si>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</si>
  <si>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</si>
  <si>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</si>
  <si>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</si>
  <si>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</si>
  <si>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</si>
  <si>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</si>
  <si>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</si>
  <si>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</si>
  <si>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</si>
  <si>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</si>
  <si>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</si>
  <si>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</si>
  <si>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</si>
  <si>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</si>
  <si>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</si>
  <si>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</si>
  <si>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</si>
  <si>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</si>
  <si>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</si>
  <si>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</si>
  <si>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</si>
  <si>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(за счёт средств областного бюджета)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</si>
  <si>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</si>
  <si>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>июнь</t>
  </si>
  <si>
    <t>Расходы на подготовку проектов межевания земельных участков и на проведение кадастровых работ (за счет средств федерального и областного и местного бюджетов )</t>
  </si>
  <si>
    <t>03 1 01 L5990</t>
  </si>
  <si>
    <t>июль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</si>
  <si>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</si>
  <si>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</si>
  <si>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</si>
  <si>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01 1 02 24000</t>
  </si>
  <si>
    <t>02 2 01 24000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</si>
  <si>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</si>
  <si>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август</t>
  </si>
  <si>
    <t>01 1 02 50500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</si>
  <si>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 (за счет средств федерального и областного бюджетов)</t>
  </si>
  <si>
    <t>Приложение 6</t>
  </si>
  <si>
    <t>170,2+190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</si>
</sst>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i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u/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23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1" fillId="0" borderId="0" xfId="1" applyNumberFormat="1" applyFont="1" applyFill="1"/>
    <xf numFmtId="165" fontId="12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165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/>
    </xf>
    <xf numFmtId="166" fontId="2" fillId="0" borderId="2" xfId="1" applyNumberFormat="1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0" fillId="0" borderId="0" xfId="1" applyNumberFormat="1" applyFont="1" applyFill="1"/>
    <xf numFmtId="0" fontId="11" fillId="0" borderId="0" xfId="1" applyNumberFormat="1" applyFont="1" applyFill="1"/>
    <xf numFmtId="0" fontId="2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/>
    <xf numFmtId="0" fontId="10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3" fillId="0" borderId="1" xfId="0" applyFont="1" applyBorder="1" applyAlignment="1">
      <alignment horizontal="center"/>
    </xf>
    <xf numFmtId="165" fontId="4" fillId="0" borderId="1" xfId="1" applyNumberFormat="1" applyFont="1" applyFill="1" applyBorder="1" applyAlignment="1"/>
    <xf numFmtId="0" fontId="4" fillId="2" borderId="1" xfId="0" applyFont="1" applyFill="1" applyBorder="1" applyAlignment="1">
      <alignment horizontal="center"/>
    </xf>
    <xf numFmtId="165" fontId="4" fillId="2" borderId="1" xfId="1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8" fillId="0" borderId="0" xfId="0" applyFont="1" applyAlignment="1">
      <alignment horizontal="center"/>
    </xf>
    <xf numFmtId="0" fontId="17" fillId="0" borderId="0" xfId="0" applyFont="1"/>
    <xf numFmtId="0" fontId="19" fillId="0" borderId="0" xfId="1" applyNumberFormat="1" applyFont="1" applyFill="1" applyAlignment="1">
      <alignment horizontal="right"/>
    </xf>
    <xf numFmtId="165" fontId="23" fillId="0" borderId="0" xfId="1" applyNumberFormat="1" applyFont="1" applyFill="1" applyBorder="1"/>
    <xf numFmtId="0" fontId="17" fillId="0" borderId="0" xfId="1" applyNumberFormat="1" applyFont="1" applyFill="1"/>
    <xf numFmtId="0" fontId="18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9" fillId="0" borderId="0" xfId="1" applyNumberFormat="1" applyFont="1" applyFill="1" applyBorder="1" applyAlignment="1">
      <alignment horizontal="right"/>
    </xf>
    <xf numFmtId="0" fontId="19" fillId="0" borderId="0" xfId="1" applyNumberFormat="1" applyFont="1" applyFill="1" applyBorder="1" applyAlignment="1">
      <alignment horizontal="center" wrapText="1"/>
    </xf>
    <xf numFmtId="0" fontId="20" fillId="0" borderId="0" xfId="0" applyFont="1" applyFill="1" applyBorder="1"/>
    <xf numFmtId="0" fontId="17" fillId="0" borderId="0" xfId="0" applyFont="1" applyFill="1" applyBorder="1" applyAlignment="1">
      <alignment wrapText="1"/>
    </xf>
    <xf numFmtId="0" fontId="21" fillId="0" borderId="0" xfId="1" applyNumberFormat="1" applyFont="1" applyFill="1" applyBorder="1" applyAlignment="1">
      <alignment horizontal="left"/>
    </xf>
    <xf numFmtId="0" fontId="21" fillId="0" borderId="0" xfId="1" applyNumberFormat="1" applyFont="1" applyFill="1" applyBorder="1"/>
    <xf numFmtId="0" fontId="22" fillId="0" borderId="0" xfId="1" applyNumberFormat="1" applyFont="1" applyFill="1" applyBorder="1"/>
    <xf numFmtId="0" fontId="19" fillId="0" borderId="0" xfId="1" applyNumberFormat="1" applyFont="1" applyFill="1" applyBorder="1"/>
    <xf numFmtId="0" fontId="24" fillId="0" borderId="0" xfId="0" applyFont="1" applyFill="1" applyBorder="1"/>
    <xf numFmtId="0" fontId="19" fillId="0" borderId="0" xfId="1" applyNumberFormat="1" applyFont="1" applyFill="1" applyBorder="1" applyAlignment="1">
      <alignment horizontal="center"/>
    </xf>
    <xf numFmtId="0" fontId="22" fillId="0" borderId="0" xfId="1" applyNumberFormat="1" applyFont="1" applyFill="1" applyBorder="1" applyAlignment="1">
      <alignment horizontal="center"/>
    </xf>
    <xf numFmtId="0" fontId="25" fillId="0" borderId="0" xfId="1" applyNumberFormat="1" applyFont="1" applyFill="1" applyBorder="1"/>
    <xf numFmtId="0" fontId="21" fillId="0" borderId="0" xfId="1" applyNumberFormat="1" applyFont="1" applyFill="1" applyBorder="1" applyAlignment="1">
      <alignment vertical="center"/>
    </xf>
    <xf numFmtId="0" fontId="19" fillId="0" borderId="0" xfId="1" applyNumberFormat="1" applyFont="1" applyFill="1" applyBorder="1" applyAlignment="1">
      <alignment vertical="center"/>
    </xf>
    <xf numFmtId="0" fontId="19" fillId="0" borderId="0" xfId="1" applyNumberFormat="1" applyFont="1" applyFill="1" applyBorder="1" applyAlignment="1">
      <alignment horizontal="center" vertical="center"/>
    </xf>
    <xf numFmtId="0" fontId="17" fillId="0" borderId="0" xfId="1" applyNumberFormat="1" applyFont="1" applyFill="1" applyBorder="1"/>
    <xf numFmtId="0" fontId="21" fillId="2" borderId="0" xfId="0" applyFont="1" applyFill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wrapText="1"/>
    </xf>
    <xf numFmtId="0" fontId="26" fillId="0" borderId="0" xfId="0" applyFont="1" applyAlignment="1">
      <alignment horizontal="right" vertical="center"/>
    </xf>
    <xf numFmtId="0" fontId="21" fillId="0" borderId="0" xfId="1" applyNumberFormat="1" applyFont="1" applyFill="1" applyBorder="1" applyAlignment="1">
      <alignment horizontal="center"/>
    </xf>
    <xf numFmtId="0" fontId="22" fillId="2" borderId="0" xfId="1" applyNumberFormat="1" applyFont="1" applyFill="1" applyBorder="1" applyAlignment="1">
      <alignment horizontal="center"/>
    </xf>
    <xf numFmtId="0" fontId="19" fillId="2" borderId="0" xfId="1" applyNumberFormat="1" applyFont="1" applyFill="1" applyBorder="1" applyAlignment="1">
      <alignment horizontal="center"/>
    </xf>
    <xf numFmtId="0" fontId="16" fillId="0" borderId="0" xfId="1" applyNumberFormat="1" applyFont="1" applyFill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</cellXfs>
  <cellStyles count="3">
    <cellStyle name="xl37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06"/>
  <sheetViews>
    <sheetView tabSelected="1" zoomScaleNormal="100" workbookViewId="0">
      <selection activeCell="A200" sqref="A200"/>
    </sheetView>
  </sheetViews>
  <sheetFormatPr defaultRowHeight="15" x14ac:dyDescent="0.25"/>
  <cols>
    <col min="1" max="1" width="56.85546875" style="49" customWidth="1"/>
    <col min="2" max="2" width="14.140625" style="72" customWidth="1"/>
    <col min="3" max="3" width="5.42578125" style="72" customWidth="1"/>
    <col min="4" max="4" width="15.28515625" style="22" customWidth="1"/>
    <col min="5" max="5" width="9" style="92" customWidth="1"/>
    <col min="6" max="6" width="9" style="45" customWidth="1"/>
    <col min="7" max="7" width="7.42578125" customWidth="1"/>
    <col min="8" max="8" width="9.5703125" customWidth="1"/>
    <col min="9" max="9" width="5.42578125" customWidth="1"/>
    <col min="10" max="10" width="7.28515625" customWidth="1"/>
    <col min="11" max="11" width="6.28515625" customWidth="1"/>
    <col min="12" max="12" width="9.140625" customWidth="1"/>
    <col min="13" max="13" width="6" customWidth="1"/>
    <col min="15" max="15" width="7" customWidth="1"/>
    <col min="17" max="17" width="6.85546875" customWidth="1"/>
  </cols>
  <sheetData>
    <row r="1" spans="1:23" x14ac:dyDescent="0.25">
      <c r="A1" s="84" t="s">
        <v>456</v>
      </c>
      <c r="B1" s="84"/>
      <c r="C1" s="84"/>
      <c r="D1" s="84"/>
      <c r="E1" s="111"/>
      <c r="F1" s="47"/>
      <c r="G1" s="47"/>
      <c r="H1" s="47"/>
    </row>
    <row r="2" spans="1:23" x14ac:dyDescent="0.25">
      <c r="A2" s="84" t="s">
        <v>377</v>
      </c>
      <c r="B2" s="84"/>
      <c r="C2" s="84"/>
      <c r="D2" s="84"/>
      <c r="E2" s="112"/>
      <c r="F2" s="48"/>
      <c r="G2" s="48"/>
      <c r="H2" s="48"/>
    </row>
    <row r="3" spans="1:23" x14ac:dyDescent="0.25">
      <c r="A3" s="84" t="s">
        <v>345</v>
      </c>
      <c r="B3" s="84"/>
      <c r="C3" s="84"/>
      <c r="D3" s="84"/>
      <c r="E3" s="112"/>
      <c r="F3" s="48"/>
      <c r="G3" s="48"/>
      <c r="H3" s="48"/>
    </row>
    <row r="4" spans="1:23" x14ac:dyDescent="0.25">
      <c r="A4" s="84" t="s">
        <v>378</v>
      </c>
      <c r="B4" s="84"/>
      <c r="C4" s="84"/>
      <c r="D4" s="84"/>
      <c r="E4" s="112"/>
      <c r="F4" s="48"/>
      <c r="G4" s="48"/>
      <c r="H4" s="48"/>
    </row>
    <row r="6" spans="1:23" x14ac:dyDescent="0.25">
      <c r="A6" s="86" t="s">
        <v>344</v>
      </c>
      <c r="B6" s="86"/>
      <c r="C6" s="86"/>
      <c r="D6" s="86"/>
      <c r="E6" s="113"/>
      <c r="F6" s="41"/>
      <c r="G6" s="21"/>
      <c r="H6" s="21"/>
      <c r="I6" s="21"/>
      <c r="J6" s="21"/>
      <c r="K6" s="21"/>
      <c r="L6" s="21"/>
    </row>
    <row r="7" spans="1:23" x14ac:dyDescent="0.25">
      <c r="A7" s="86" t="s">
        <v>180</v>
      </c>
      <c r="B7" s="86"/>
      <c r="C7" s="86"/>
      <c r="D7" s="86"/>
      <c r="E7" s="113"/>
      <c r="F7" s="41"/>
      <c r="G7" s="21"/>
      <c r="H7" s="21"/>
      <c r="I7" s="21"/>
      <c r="J7" s="21"/>
      <c r="K7" s="21"/>
      <c r="L7" s="21"/>
    </row>
    <row r="8" spans="1:23" ht="15" customHeight="1" x14ac:dyDescent="0.25">
      <c r="A8" s="87" t="s">
        <v>345</v>
      </c>
      <c r="B8" s="87"/>
      <c r="C8" s="87"/>
      <c r="D8" s="87"/>
      <c r="E8" s="114"/>
      <c r="F8" s="42"/>
      <c r="G8" s="21"/>
      <c r="H8" s="21"/>
      <c r="I8" s="21"/>
      <c r="J8" s="21"/>
      <c r="K8" s="21"/>
      <c r="L8" s="21"/>
    </row>
    <row r="9" spans="1:23" ht="12.75" customHeight="1" x14ac:dyDescent="0.25">
      <c r="A9" s="86" t="s">
        <v>361</v>
      </c>
      <c r="B9" s="86"/>
      <c r="C9" s="86"/>
      <c r="D9" s="86"/>
      <c r="E9" s="113"/>
      <c r="F9" s="41"/>
      <c r="G9" s="21"/>
      <c r="H9" s="21"/>
      <c r="I9" s="21"/>
      <c r="J9" s="21"/>
      <c r="K9" s="21"/>
      <c r="L9" s="21"/>
    </row>
    <row r="10" spans="1:23" x14ac:dyDescent="0.25">
      <c r="A10" s="43"/>
      <c r="B10" s="43"/>
      <c r="C10" s="43"/>
      <c r="D10" s="43"/>
      <c r="E10" s="115"/>
      <c r="F10" s="43"/>
      <c r="G10" s="21"/>
      <c r="H10" s="21"/>
      <c r="I10" s="21"/>
      <c r="J10" s="21"/>
      <c r="K10" s="21"/>
      <c r="L10" s="21"/>
    </row>
    <row r="11" spans="1:23" ht="15.75" x14ac:dyDescent="0.25">
      <c r="A11" s="85" t="s">
        <v>106</v>
      </c>
      <c r="B11" s="85"/>
      <c r="C11" s="85"/>
      <c r="D11" s="85"/>
      <c r="E11" s="88"/>
      <c r="F11" s="44"/>
      <c r="G11" s="21"/>
      <c r="H11" s="21"/>
      <c r="I11" s="21"/>
      <c r="J11" s="21"/>
      <c r="K11" s="21"/>
      <c r="L11" s="21"/>
    </row>
    <row r="12" spans="1:23" ht="15.75" x14ac:dyDescent="0.25">
      <c r="A12" s="85" t="s">
        <v>107</v>
      </c>
      <c r="B12" s="85"/>
      <c r="C12" s="85"/>
      <c r="D12" s="85"/>
      <c r="E12" s="88"/>
      <c r="F12" s="44"/>
      <c r="G12" s="21"/>
      <c r="H12" s="21"/>
      <c r="I12" s="21"/>
      <c r="J12" s="21"/>
      <c r="K12" s="21"/>
      <c r="L12" s="21"/>
    </row>
    <row r="13" spans="1:23" ht="15.75" x14ac:dyDescent="0.25">
      <c r="A13" s="85" t="s">
        <v>142</v>
      </c>
      <c r="B13" s="85"/>
      <c r="C13" s="85"/>
      <c r="D13" s="85"/>
      <c r="E13" s="88"/>
      <c r="F13" s="44"/>
      <c r="G13" s="21"/>
      <c r="H13" s="21"/>
      <c r="I13" s="21"/>
      <c r="J13" s="21"/>
      <c r="K13" s="21"/>
      <c r="L13" s="21"/>
    </row>
    <row r="14" spans="1:23" ht="15.75" x14ac:dyDescent="0.25">
      <c r="A14" s="85" t="s">
        <v>294</v>
      </c>
      <c r="B14" s="85"/>
      <c r="C14" s="85"/>
      <c r="D14" s="85"/>
      <c r="E14" s="88"/>
      <c r="F14" s="93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</row>
    <row r="15" spans="1:23" ht="13.5" customHeight="1" x14ac:dyDescent="0.25">
      <c r="B15" s="50"/>
      <c r="C15" s="50"/>
      <c r="D15" s="31" t="s">
        <v>143</v>
      </c>
      <c r="E15" s="90"/>
      <c r="F15" s="95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</row>
    <row r="16" spans="1:23" ht="30" x14ac:dyDescent="0.25">
      <c r="A16" s="34" t="s">
        <v>102</v>
      </c>
      <c r="B16" s="34" t="s">
        <v>103</v>
      </c>
      <c r="C16" s="34" t="s">
        <v>104</v>
      </c>
      <c r="D16" s="23" t="s">
        <v>105</v>
      </c>
      <c r="E16" s="116"/>
      <c r="F16" s="96" t="s">
        <v>374</v>
      </c>
      <c r="G16" s="94"/>
      <c r="H16" s="94" t="s">
        <v>375</v>
      </c>
      <c r="I16" s="94"/>
      <c r="J16" s="94" t="s">
        <v>389</v>
      </c>
      <c r="K16" s="94"/>
      <c r="L16" s="97" t="s">
        <v>397</v>
      </c>
      <c r="M16" s="94"/>
      <c r="N16" s="98" t="s">
        <v>408</v>
      </c>
      <c r="O16" s="94"/>
      <c r="P16" s="94" t="s">
        <v>413</v>
      </c>
      <c r="Q16" s="94"/>
      <c r="R16" s="94" t="s">
        <v>443</v>
      </c>
      <c r="S16" s="94" t="s">
        <v>446</v>
      </c>
      <c r="T16" s="94"/>
      <c r="U16" s="94" t="s">
        <v>453</v>
      </c>
      <c r="V16" s="94"/>
      <c r="W16" s="94"/>
    </row>
    <row r="17" spans="1:23" x14ac:dyDescent="0.25">
      <c r="A17" s="51">
        <v>1</v>
      </c>
      <c r="B17" s="51">
        <v>2</v>
      </c>
      <c r="C17" s="51">
        <v>3</v>
      </c>
      <c r="D17" s="40">
        <v>4</v>
      </c>
      <c r="E17" s="99"/>
      <c r="F17" s="99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</row>
    <row r="18" spans="1:23" ht="29.25" x14ac:dyDescent="0.25">
      <c r="A18" s="52" t="s">
        <v>295</v>
      </c>
      <c r="B18" s="34" t="s">
        <v>35</v>
      </c>
      <c r="C18" s="34"/>
      <c r="D18" s="24">
        <f>D19+D80</f>
        <v>272717.8</v>
      </c>
      <c r="E18" s="100"/>
      <c r="F18" s="100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</row>
    <row r="19" spans="1:23" ht="30" x14ac:dyDescent="0.25">
      <c r="A19" s="53" t="s">
        <v>206</v>
      </c>
      <c r="B19" s="54" t="s">
        <v>36</v>
      </c>
      <c r="C19" s="54"/>
      <c r="D19" s="25">
        <f>D20+D35+D69+D77+D74</f>
        <v>262302.3</v>
      </c>
      <c r="E19" s="101"/>
      <c r="F19" s="101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</row>
    <row r="20" spans="1:23" x14ac:dyDescent="0.25">
      <c r="A20" s="55" t="s">
        <v>1</v>
      </c>
      <c r="B20" s="36" t="s">
        <v>37</v>
      </c>
      <c r="C20" s="36"/>
      <c r="D20" s="26">
        <f>D21+D23+D25+D27+D33+D29+D31</f>
        <v>78308.2</v>
      </c>
      <c r="E20" s="102"/>
      <c r="F20" s="102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</row>
    <row r="21" spans="1:23" ht="30" x14ac:dyDescent="0.25">
      <c r="A21" s="55" t="s">
        <v>141</v>
      </c>
      <c r="B21" s="36" t="s">
        <v>38</v>
      </c>
      <c r="C21" s="36"/>
      <c r="D21" s="26">
        <f>D22</f>
        <v>22039.200000000001</v>
      </c>
      <c r="E21" s="102"/>
      <c r="F21" s="102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</row>
    <row r="22" spans="1:23" ht="30" x14ac:dyDescent="0.25">
      <c r="A22" s="37" t="s">
        <v>108</v>
      </c>
      <c r="B22" s="36" t="s">
        <v>38</v>
      </c>
      <c r="C22" s="36">
        <v>600</v>
      </c>
      <c r="D22" s="26">
        <f>I22+J22+L22</f>
        <v>22039.200000000001</v>
      </c>
      <c r="E22" s="102"/>
      <c r="F22" s="102"/>
      <c r="G22" s="94">
        <v>19859.2</v>
      </c>
      <c r="H22" s="94">
        <v>500</v>
      </c>
      <c r="I22" s="94">
        <v>20359.2</v>
      </c>
      <c r="J22" s="94">
        <v>-320</v>
      </c>
      <c r="K22" s="94"/>
      <c r="L22" s="94">
        <v>2000</v>
      </c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</row>
    <row r="23" spans="1:23" ht="210.75" customHeight="1" x14ac:dyDescent="0.25">
      <c r="A23" s="56" t="s">
        <v>358</v>
      </c>
      <c r="B23" s="36" t="s">
        <v>39</v>
      </c>
      <c r="C23" s="36"/>
      <c r="D23" s="26">
        <f>D24</f>
        <v>392</v>
      </c>
      <c r="E23" s="102"/>
      <c r="F23" s="102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</row>
    <row r="24" spans="1:23" ht="30" x14ac:dyDescent="0.25">
      <c r="A24" s="37" t="s">
        <v>108</v>
      </c>
      <c r="B24" s="36" t="s">
        <v>39</v>
      </c>
      <c r="C24" s="36">
        <v>600</v>
      </c>
      <c r="D24" s="26">
        <v>392</v>
      </c>
      <c r="E24" s="102"/>
      <c r="F24" s="102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</row>
    <row r="25" spans="1:23" ht="117.75" customHeight="1" x14ac:dyDescent="0.25">
      <c r="A25" s="57" t="s">
        <v>174</v>
      </c>
      <c r="B25" s="36" t="s">
        <v>40</v>
      </c>
      <c r="C25" s="36"/>
      <c r="D25" s="26">
        <f>D26</f>
        <v>50713</v>
      </c>
      <c r="E25" s="102"/>
      <c r="F25" s="102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</row>
    <row r="26" spans="1:23" ht="30" x14ac:dyDescent="0.25">
      <c r="A26" s="37" t="s">
        <v>108</v>
      </c>
      <c r="B26" s="36" t="s">
        <v>40</v>
      </c>
      <c r="C26" s="36">
        <v>600</v>
      </c>
      <c r="D26" s="26">
        <f>K26+L26</f>
        <v>50713</v>
      </c>
      <c r="E26" s="102"/>
      <c r="F26" s="102"/>
      <c r="G26" s="94"/>
      <c r="H26" s="94"/>
      <c r="I26" s="94"/>
      <c r="J26" s="94"/>
      <c r="K26" s="94">
        <v>47286</v>
      </c>
      <c r="L26" s="94">
        <v>3427</v>
      </c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</row>
    <row r="27" spans="1:23" ht="75" x14ac:dyDescent="0.25">
      <c r="A27" s="55" t="s">
        <v>442</v>
      </c>
      <c r="B27" s="36" t="s">
        <v>41</v>
      </c>
      <c r="C27" s="36"/>
      <c r="D27" s="26">
        <f>D28</f>
        <v>4120</v>
      </c>
      <c r="E27" s="102"/>
      <c r="F27" s="102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</row>
    <row r="28" spans="1:23" ht="30" x14ac:dyDescent="0.25">
      <c r="A28" s="37" t="s">
        <v>108</v>
      </c>
      <c r="B28" s="36" t="s">
        <v>41</v>
      </c>
      <c r="C28" s="36">
        <v>600</v>
      </c>
      <c r="D28" s="26">
        <v>4120</v>
      </c>
      <c r="E28" s="102"/>
      <c r="F28" s="102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</row>
    <row r="29" spans="1:23" ht="75" x14ac:dyDescent="0.25">
      <c r="A29" s="55" t="s">
        <v>222</v>
      </c>
      <c r="B29" s="36" t="s">
        <v>223</v>
      </c>
      <c r="C29" s="36"/>
      <c r="D29" s="26">
        <f>D30</f>
        <v>300</v>
      </c>
      <c r="E29" s="102"/>
      <c r="F29" s="102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</row>
    <row r="30" spans="1:23" ht="30" x14ac:dyDescent="0.25">
      <c r="A30" s="37" t="s">
        <v>108</v>
      </c>
      <c r="B30" s="36" t="s">
        <v>223</v>
      </c>
      <c r="C30" s="36">
        <v>600</v>
      </c>
      <c r="D30" s="26">
        <v>300</v>
      </c>
      <c r="E30" s="102"/>
      <c r="F30" s="102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</row>
    <row r="31" spans="1:23" ht="45" x14ac:dyDescent="0.25">
      <c r="A31" s="56" t="s">
        <v>309</v>
      </c>
      <c r="B31" s="36" t="s">
        <v>265</v>
      </c>
      <c r="C31" s="36"/>
      <c r="D31" s="26">
        <f>D32</f>
        <v>740</v>
      </c>
      <c r="E31" s="102"/>
      <c r="F31" s="102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</row>
    <row r="32" spans="1:23" ht="30" x14ac:dyDescent="0.25">
      <c r="A32" s="38" t="s">
        <v>108</v>
      </c>
      <c r="B32" s="36" t="s">
        <v>265</v>
      </c>
      <c r="C32" s="36">
        <v>600</v>
      </c>
      <c r="D32" s="26">
        <v>740</v>
      </c>
      <c r="E32" s="102"/>
      <c r="F32" s="102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</row>
    <row r="33" spans="1:23" ht="210" x14ac:dyDescent="0.25">
      <c r="A33" s="55" t="s">
        <v>359</v>
      </c>
      <c r="B33" s="36" t="s">
        <v>169</v>
      </c>
      <c r="C33" s="36"/>
      <c r="D33" s="26">
        <f>D34</f>
        <v>4</v>
      </c>
      <c r="E33" s="102"/>
      <c r="F33" s="102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</row>
    <row r="34" spans="1:23" ht="30" x14ac:dyDescent="0.25">
      <c r="A34" s="37" t="s">
        <v>108</v>
      </c>
      <c r="B34" s="36" t="s">
        <v>169</v>
      </c>
      <c r="C34" s="36">
        <v>600</v>
      </c>
      <c r="D34" s="26">
        <v>4</v>
      </c>
      <c r="E34" s="102"/>
      <c r="F34" s="102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</row>
    <row r="35" spans="1:23" x14ac:dyDescent="0.25">
      <c r="A35" s="55" t="s">
        <v>2</v>
      </c>
      <c r="B35" s="36" t="s">
        <v>42</v>
      </c>
      <c r="C35" s="36"/>
      <c r="D35" s="26">
        <f>D36+D42+D44+D38+D48+D50+D53+D55+D67+D57+D40+D65+D59+D63+D46+D61</f>
        <v>170293.9</v>
      </c>
      <c r="E35" s="102"/>
      <c r="F35" s="102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</row>
    <row r="36" spans="1:23" ht="30" x14ac:dyDescent="0.25">
      <c r="A36" s="55" t="s">
        <v>141</v>
      </c>
      <c r="B36" s="36" t="s">
        <v>43</v>
      </c>
      <c r="C36" s="36"/>
      <c r="D36" s="26">
        <f>D37</f>
        <v>40622.9</v>
      </c>
      <c r="E36" s="102"/>
      <c r="F36" s="102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</row>
    <row r="37" spans="1:23" ht="30" x14ac:dyDescent="0.25">
      <c r="A37" s="37" t="s">
        <v>108</v>
      </c>
      <c r="B37" s="36" t="s">
        <v>43</v>
      </c>
      <c r="C37" s="36">
        <v>600</v>
      </c>
      <c r="D37" s="26">
        <f>G37+H37+J37+L37</f>
        <v>40622.9</v>
      </c>
      <c r="E37" s="102"/>
      <c r="F37" s="102"/>
      <c r="G37" s="94">
        <v>38024.9</v>
      </c>
      <c r="H37" s="94">
        <v>518</v>
      </c>
      <c r="I37" s="94"/>
      <c r="J37" s="94">
        <v>-320</v>
      </c>
      <c r="K37" s="94"/>
      <c r="L37" s="94">
        <v>2400</v>
      </c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</row>
    <row r="38" spans="1:23" ht="30" x14ac:dyDescent="0.25">
      <c r="A38" s="37" t="s">
        <v>178</v>
      </c>
      <c r="B38" s="36" t="s">
        <v>179</v>
      </c>
      <c r="C38" s="36"/>
      <c r="D38" s="26">
        <f>D39</f>
        <v>295</v>
      </c>
      <c r="E38" s="102"/>
      <c r="F38" s="102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</row>
    <row r="39" spans="1:23" ht="30" x14ac:dyDescent="0.25">
      <c r="A39" s="37" t="s">
        <v>108</v>
      </c>
      <c r="B39" s="36" t="s">
        <v>179</v>
      </c>
      <c r="C39" s="36">
        <v>600</v>
      </c>
      <c r="D39" s="26">
        <v>295</v>
      </c>
      <c r="E39" s="102"/>
      <c r="F39" s="102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</row>
    <row r="40" spans="1:23" ht="30" x14ac:dyDescent="0.25">
      <c r="A40" s="55" t="s">
        <v>240</v>
      </c>
      <c r="B40" s="36" t="s">
        <v>242</v>
      </c>
      <c r="C40" s="39"/>
      <c r="D40" s="26">
        <f>D41</f>
        <v>935</v>
      </c>
      <c r="E40" s="102"/>
      <c r="F40" s="102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</row>
    <row r="41" spans="1:23" ht="30" x14ac:dyDescent="0.25">
      <c r="A41" s="37" t="s">
        <v>108</v>
      </c>
      <c r="B41" s="36" t="s">
        <v>242</v>
      </c>
      <c r="C41" s="39" t="s">
        <v>224</v>
      </c>
      <c r="D41" s="26">
        <v>935</v>
      </c>
      <c r="E41" s="102"/>
      <c r="F41" s="102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</row>
    <row r="42" spans="1:23" x14ac:dyDescent="0.25">
      <c r="A42" s="55" t="s">
        <v>310</v>
      </c>
      <c r="B42" s="36" t="s">
        <v>44</v>
      </c>
      <c r="C42" s="36"/>
      <c r="D42" s="26">
        <f>D43</f>
        <v>125</v>
      </c>
      <c r="E42" s="102"/>
      <c r="F42" s="102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</row>
    <row r="43" spans="1:23" x14ac:dyDescent="0.25">
      <c r="A43" s="55" t="s">
        <v>113</v>
      </c>
      <c r="B43" s="36" t="s">
        <v>44</v>
      </c>
      <c r="C43" s="36">
        <v>300</v>
      </c>
      <c r="D43" s="26">
        <v>125</v>
      </c>
      <c r="E43" s="102"/>
      <c r="F43" s="102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</row>
    <row r="44" spans="1:23" ht="95.25" customHeight="1" x14ac:dyDescent="0.25">
      <c r="A44" s="56" t="s">
        <v>30</v>
      </c>
      <c r="B44" s="36" t="s">
        <v>45</v>
      </c>
      <c r="C44" s="36"/>
      <c r="D44" s="26">
        <f>D45</f>
        <v>70</v>
      </c>
      <c r="E44" s="102"/>
      <c r="F44" s="102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</row>
    <row r="45" spans="1:23" ht="30" x14ac:dyDescent="0.25">
      <c r="A45" s="37" t="s">
        <v>108</v>
      </c>
      <c r="B45" s="36" t="s">
        <v>45</v>
      </c>
      <c r="C45" s="36">
        <v>600</v>
      </c>
      <c r="D45" s="26">
        <v>70</v>
      </c>
      <c r="E45" s="102"/>
      <c r="F45" s="102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</row>
    <row r="46" spans="1:23" ht="45" x14ac:dyDescent="0.25">
      <c r="A46" s="37" t="s">
        <v>449</v>
      </c>
      <c r="B46" s="82" t="s">
        <v>450</v>
      </c>
      <c r="C46" s="82"/>
      <c r="D46" s="26">
        <f>D47</f>
        <v>1250</v>
      </c>
      <c r="E46" s="102"/>
      <c r="F46" s="102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</row>
    <row r="47" spans="1:23" ht="30" x14ac:dyDescent="0.25">
      <c r="A47" s="37" t="s">
        <v>108</v>
      </c>
      <c r="B47" s="82" t="s">
        <v>450</v>
      </c>
      <c r="C47" s="82">
        <v>600</v>
      </c>
      <c r="D47" s="26">
        <f>E47+S47</f>
        <v>1250</v>
      </c>
      <c r="E47" s="102">
        <v>0</v>
      </c>
      <c r="F47" s="102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>
        <v>1250</v>
      </c>
      <c r="T47" s="94"/>
      <c r="U47" s="94"/>
      <c r="V47" s="94"/>
      <c r="W47" s="94"/>
    </row>
    <row r="48" spans="1:23" ht="45" x14ac:dyDescent="0.25">
      <c r="A48" s="55" t="s">
        <v>31</v>
      </c>
      <c r="B48" s="36" t="s">
        <v>46</v>
      </c>
      <c r="C48" s="36"/>
      <c r="D48" s="26">
        <f>D49</f>
        <v>4694</v>
      </c>
      <c r="E48" s="102"/>
      <c r="F48" s="102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</row>
    <row r="49" spans="1:23" ht="30" x14ac:dyDescent="0.25">
      <c r="A49" s="37" t="s">
        <v>108</v>
      </c>
      <c r="B49" s="36" t="s">
        <v>46</v>
      </c>
      <c r="C49" s="36">
        <v>600</v>
      </c>
      <c r="D49" s="26">
        <f>G49+H49+S49</f>
        <v>4694</v>
      </c>
      <c r="E49" s="102"/>
      <c r="F49" s="102"/>
      <c r="G49" s="94">
        <v>3232</v>
      </c>
      <c r="H49" s="94">
        <v>237</v>
      </c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>
        <v>1225</v>
      </c>
      <c r="T49" s="94"/>
      <c r="U49" s="94"/>
      <c r="V49" s="94"/>
      <c r="W49" s="94"/>
    </row>
    <row r="50" spans="1:23" ht="120" x14ac:dyDescent="0.25">
      <c r="A50" s="57" t="s">
        <v>174</v>
      </c>
      <c r="B50" s="36" t="s">
        <v>47</v>
      </c>
      <c r="C50" s="36"/>
      <c r="D50" s="26">
        <f>D52+D51</f>
        <v>94425</v>
      </c>
      <c r="E50" s="102"/>
      <c r="F50" s="102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</row>
    <row r="51" spans="1:23" ht="30" x14ac:dyDescent="0.25">
      <c r="A51" s="37" t="s">
        <v>109</v>
      </c>
      <c r="B51" s="36" t="s">
        <v>47</v>
      </c>
      <c r="C51" s="36">
        <v>200</v>
      </c>
      <c r="D51" s="26">
        <v>3020</v>
      </c>
      <c r="E51" s="102"/>
      <c r="F51" s="102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</row>
    <row r="52" spans="1:23" ht="30" x14ac:dyDescent="0.25">
      <c r="A52" s="37" t="s">
        <v>108</v>
      </c>
      <c r="B52" s="36" t="s">
        <v>47</v>
      </c>
      <c r="C52" s="36">
        <v>600</v>
      </c>
      <c r="D52" s="26">
        <f>K52+L52</f>
        <v>91405</v>
      </c>
      <c r="E52" s="102"/>
      <c r="F52" s="102"/>
      <c r="G52" s="94"/>
      <c r="H52" s="94"/>
      <c r="I52" s="91"/>
      <c r="J52" s="91"/>
      <c r="K52" s="91">
        <v>86817</v>
      </c>
      <c r="L52" s="94">
        <v>4588</v>
      </c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</row>
    <row r="53" spans="1:23" ht="60" x14ac:dyDescent="0.25">
      <c r="A53" s="55" t="s">
        <v>441</v>
      </c>
      <c r="B53" s="36" t="s">
        <v>48</v>
      </c>
      <c r="C53" s="36"/>
      <c r="D53" s="26">
        <f>D54</f>
        <v>1235</v>
      </c>
      <c r="E53" s="102"/>
      <c r="F53" s="102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</row>
    <row r="54" spans="1:23" ht="30" x14ac:dyDescent="0.25">
      <c r="A54" s="37" t="s">
        <v>108</v>
      </c>
      <c r="B54" s="36" t="s">
        <v>48</v>
      </c>
      <c r="C54" s="36">
        <v>600</v>
      </c>
      <c r="D54" s="26">
        <v>1235</v>
      </c>
      <c r="E54" s="102"/>
      <c r="F54" s="102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</row>
    <row r="55" spans="1:23" ht="60" x14ac:dyDescent="0.25">
      <c r="A55" s="55" t="s">
        <v>116</v>
      </c>
      <c r="B55" s="36" t="s">
        <v>49</v>
      </c>
      <c r="C55" s="36"/>
      <c r="D55" s="26">
        <f>D56</f>
        <v>425</v>
      </c>
      <c r="E55" s="102"/>
      <c r="F55" s="102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</row>
    <row r="56" spans="1:23" ht="30" x14ac:dyDescent="0.25">
      <c r="A56" s="37" t="s">
        <v>108</v>
      </c>
      <c r="B56" s="36" t="s">
        <v>49</v>
      </c>
      <c r="C56" s="36">
        <v>600</v>
      </c>
      <c r="D56" s="26">
        <f>G56+H56</f>
        <v>425</v>
      </c>
      <c r="E56" s="102"/>
      <c r="F56" s="102"/>
      <c r="G56" s="94">
        <v>403</v>
      </c>
      <c r="H56" s="94">
        <v>22</v>
      </c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</row>
    <row r="57" spans="1:23" ht="75" x14ac:dyDescent="0.25">
      <c r="A57" s="55" t="s">
        <v>222</v>
      </c>
      <c r="B57" s="36" t="s">
        <v>225</v>
      </c>
      <c r="C57" s="36"/>
      <c r="D57" s="26">
        <f>D58</f>
        <v>760</v>
      </c>
      <c r="E57" s="102"/>
      <c r="F57" s="102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</row>
    <row r="58" spans="1:23" ht="30" x14ac:dyDescent="0.25">
      <c r="A58" s="37" t="s">
        <v>108</v>
      </c>
      <c r="B58" s="36" t="s">
        <v>225</v>
      </c>
      <c r="C58" s="36">
        <v>600</v>
      </c>
      <c r="D58" s="26">
        <f>K58+L58</f>
        <v>760</v>
      </c>
      <c r="E58" s="102"/>
      <c r="F58" s="102"/>
      <c r="G58" s="94"/>
      <c r="H58" s="94"/>
      <c r="I58" s="94"/>
      <c r="J58" s="94"/>
      <c r="K58" s="94">
        <v>1060</v>
      </c>
      <c r="L58" s="94">
        <v>-300</v>
      </c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</row>
    <row r="59" spans="1:23" ht="90" x14ac:dyDescent="0.25">
      <c r="A59" s="55" t="s">
        <v>249</v>
      </c>
      <c r="B59" s="36" t="s">
        <v>248</v>
      </c>
      <c r="C59" s="36"/>
      <c r="D59" s="26">
        <f>D60</f>
        <v>793</v>
      </c>
      <c r="E59" s="102"/>
      <c r="F59" s="102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</row>
    <row r="60" spans="1:23" ht="30" x14ac:dyDescent="0.25">
      <c r="A60" s="37" t="s">
        <v>108</v>
      </c>
      <c r="B60" s="36" t="s">
        <v>248</v>
      </c>
      <c r="C60" s="36">
        <v>600</v>
      </c>
      <c r="D60" s="26">
        <v>793</v>
      </c>
      <c r="E60" s="102"/>
      <c r="F60" s="102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</row>
    <row r="61" spans="1:23" ht="94.5" customHeight="1" x14ac:dyDescent="0.25">
      <c r="A61" s="38" t="s">
        <v>455</v>
      </c>
      <c r="B61" s="36" t="s">
        <v>454</v>
      </c>
      <c r="C61" s="36"/>
      <c r="D61" s="26">
        <f>D62</f>
        <v>156.19999999999999</v>
      </c>
      <c r="E61" s="102"/>
      <c r="F61" s="102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</row>
    <row r="62" spans="1:23" ht="33.75" customHeight="1" x14ac:dyDescent="0.25">
      <c r="A62" s="38" t="s">
        <v>108</v>
      </c>
      <c r="B62" s="36" t="s">
        <v>454</v>
      </c>
      <c r="C62" s="36">
        <v>600</v>
      </c>
      <c r="D62" s="26">
        <f>U62</f>
        <v>156.19999999999999</v>
      </c>
      <c r="E62" s="102"/>
      <c r="F62" s="102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>
        <v>156.19999999999999</v>
      </c>
      <c r="V62" s="94"/>
      <c r="W62" s="94"/>
    </row>
    <row r="63" spans="1:23" ht="120" x14ac:dyDescent="0.25">
      <c r="A63" s="120" t="s">
        <v>439</v>
      </c>
      <c r="B63" s="36" t="s">
        <v>440</v>
      </c>
      <c r="C63" s="36"/>
      <c r="D63" s="26">
        <f>D64</f>
        <v>14244</v>
      </c>
      <c r="E63" s="102"/>
      <c r="F63" s="102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</row>
    <row r="64" spans="1:23" ht="30" x14ac:dyDescent="0.25">
      <c r="A64" s="38" t="s">
        <v>108</v>
      </c>
      <c r="B64" s="36" t="s">
        <v>440</v>
      </c>
      <c r="C64" s="36">
        <v>600</v>
      </c>
      <c r="D64" s="26">
        <f>O64+P64+R64+U64</f>
        <v>14244</v>
      </c>
      <c r="E64" s="102"/>
      <c r="F64" s="102"/>
      <c r="G64" s="94"/>
      <c r="H64" s="94"/>
      <c r="I64" s="94"/>
      <c r="J64" s="94"/>
      <c r="K64" s="94"/>
      <c r="L64" s="94"/>
      <c r="M64" s="94"/>
      <c r="N64" s="94"/>
      <c r="O64" s="94">
        <v>0</v>
      </c>
      <c r="P64" s="94">
        <v>5796.9</v>
      </c>
      <c r="Q64" s="94"/>
      <c r="R64" s="94">
        <v>3239.1</v>
      </c>
      <c r="S64" s="94"/>
      <c r="T64" s="94"/>
      <c r="U64" s="94">
        <v>5208</v>
      </c>
      <c r="V64" s="94"/>
      <c r="W64" s="94"/>
    </row>
    <row r="65" spans="1:23" ht="60" x14ac:dyDescent="0.25">
      <c r="A65" s="37" t="s">
        <v>282</v>
      </c>
      <c r="B65" s="36" t="s">
        <v>243</v>
      </c>
      <c r="C65" s="36"/>
      <c r="D65" s="26">
        <f>D66</f>
        <v>9738.4</v>
      </c>
      <c r="E65" s="102"/>
      <c r="F65" s="102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</row>
    <row r="66" spans="1:23" ht="30" x14ac:dyDescent="0.25">
      <c r="A66" s="37" t="s">
        <v>108</v>
      </c>
      <c r="B66" s="36" t="s">
        <v>243</v>
      </c>
      <c r="C66" s="36">
        <v>600</v>
      </c>
      <c r="D66" s="26">
        <f>G66+H66</f>
        <v>9738.4</v>
      </c>
      <c r="E66" s="102"/>
      <c r="F66" s="102"/>
      <c r="G66" s="94">
        <v>9180.7999999999993</v>
      </c>
      <c r="H66" s="94">
        <v>557.6</v>
      </c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</row>
    <row r="67" spans="1:23" ht="45" x14ac:dyDescent="0.25">
      <c r="A67" s="55" t="s">
        <v>144</v>
      </c>
      <c r="B67" s="36" t="s">
        <v>168</v>
      </c>
      <c r="C67" s="36"/>
      <c r="D67" s="26">
        <f>D68</f>
        <v>525.4</v>
      </c>
      <c r="E67" s="102"/>
      <c r="F67" s="102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</row>
    <row r="68" spans="1:23" ht="30" x14ac:dyDescent="0.25">
      <c r="A68" s="37" t="s">
        <v>108</v>
      </c>
      <c r="B68" s="36" t="s">
        <v>168</v>
      </c>
      <c r="C68" s="36">
        <v>600</v>
      </c>
      <c r="D68" s="26">
        <v>525.4</v>
      </c>
      <c r="E68" s="102"/>
      <c r="F68" s="102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</row>
    <row r="69" spans="1:23" ht="30" x14ac:dyDescent="0.25">
      <c r="A69" s="55" t="s">
        <v>3</v>
      </c>
      <c r="B69" s="36" t="s">
        <v>238</v>
      </c>
      <c r="C69" s="36"/>
      <c r="D69" s="26">
        <f>D70+D72</f>
        <v>10811.2</v>
      </c>
      <c r="E69" s="102"/>
      <c r="F69" s="102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</row>
    <row r="70" spans="1:23" ht="30" x14ac:dyDescent="0.25">
      <c r="A70" s="55" t="s">
        <v>141</v>
      </c>
      <c r="B70" s="36" t="s">
        <v>239</v>
      </c>
      <c r="C70" s="36"/>
      <c r="D70" s="26">
        <f>D71</f>
        <v>10711.2</v>
      </c>
      <c r="E70" s="102"/>
      <c r="F70" s="102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</row>
    <row r="71" spans="1:23" ht="30" x14ac:dyDescent="0.25">
      <c r="A71" s="37" t="s">
        <v>108</v>
      </c>
      <c r="B71" s="36" t="s">
        <v>239</v>
      </c>
      <c r="C71" s="36">
        <v>600</v>
      </c>
      <c r="D71" s="26">
        <f>G71+H71+J71+L71</f>
        <v>10711.2</v>
      </c>
      <c r="E71" s="102"/>
      <c r="F71" s="102"/>
      <c r="G71" s="94">
        <v>9009.2000000000007</v>
      </c>
      <c r="H71" s="94">
        <v>750</v>
      </c>
      <c r="I71" s="94"/>
      <c r="J71" s="94">
        <v>150</v>
      </c>
      <c r="K71" s="94"/>
      <c r="L71" s="94">
        <v>802</v>
      </c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</row>
    <row r="72" spans="1:23" ht="75" x14ac:dyDescent="0.25">
      <c r="A72" s="55" t="s">
        <v>222</v>
      </c>
      <c r="B72" s="36" t="s">
        <v>398</v>
      </c>
      <c r="C72" s="36"/>
      <c r="D72" s="26">
        <f>D73</f>
        <v>100</v>
      </c>
      <c r="E72" s="102"/>
      <c r="F72" s="102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</row>
    <row r="73" spans="1:23" ht="30" x14ac:dyDescent="0.25">
      <c r="A73" s="37" t="s">
        <v>108</v>
      </c>
      <c r="B73" s="36" t="s">
        <v>398</v>
      </c>
      <c r="C73" s="36">
        <v>600</v>
      </c>
      <c r="D73" s="26">
        <f>L73</f>
        <v>100</v>
      </c>
      <c r="E73" s="102"/>
      <c r="F73" s="102"/>
      <c r="G73" s="94"/>
      <c r="H73" s="94"/>
      <c r="I73" s="94"/>
      <c r="J73" s="94"/>
      <c r="K73" s="94">
        <v>0</v>
      </c>
      <c r="L73" s="94">
        <v>100</v>
      </c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</row>
    <row r="74" spans="1:23" x14ac:dyDescent="0.25">
      <c r="A74" s="58" t="s">
        <v>382</v>
      </c>
      <c r="B74" s="54" t="s">
        <v>362</v>
      </c>
      <c r="C74" s="54"/>
      <c r="D74" s="25">
        <f>D75</f>
        <v>1450</v>
      </c>
      <c r="E74" s="102"/>
      <c r="F74" s="102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</row>
    <row r="75" spans="1:23" ht="81" customHeight="1" x14ac:dyDescent="0.25">
      <c r="A75" s="83" t="s">
        <v>369</v>
      </c>
      <c r="B75" s="36" t="s">
        <v>363</v>
      </c>
      <c r="C75" s="36"/>
      <c r="D75" s="26">
        <f>D76</f>
        <v>1450</v>
      </c>
      <c r="E75" s="102"/>
      <c r="F75" s="102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</row>
    <row r="76" spans="1:23" ht="30" x14ac:dyDescent="0.25">
      <c r="A76" s="37" t="s">
        <v>108</v>
      </c>
      <c r="B76" s="36" t="s">
        <v>363</v>
      </c>
      <c r="C76" s="36">
        <v>600</v>
      </c>
      <c r="D76" s="26">
        <f>G76+H76+U76</f>
        <v>1450</v>
      </c>
      <c r="E76" s="102"/>
      <c r="F76" s="102"/>
      <c r="G76" s="94">
        <v>0</v>
      </c>
      <c r="H76" s="94">
        <v>1632.5</v>
      </c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>
        <v>-182.5</v>
      </c>
      <c r="V76" s="94"/>
      <c r="W76" s="94"/>
    </row>
    <row r="77" spans="1:23" ht="30" x14ac:dyDescent="0.25">
      <c r="A77" s="58" t="s">
        <v>311</v>
      </c>
      <c r="B77" s="54" t="s">
        <v>312</v>
      </c>
      <c r="C77" s="54"/>
      <c r="D77" s="25">
        <f>D78</f>
        <v>1439</v>
      </c>
      <c r="E77" s="101"/>
      <c r="F77" s="101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</row>
    <row r="78" spans="1:23" ht="75" x14ac:dyDescent="0.25">
      <c r="A78" s="37" t="s">
        <v>346</v>
      </c>
      <c r="B78" s="36" t="s">
        <v>293</v>
      </c>
      <c r="C78" s="36"/>
      <c r="D78" s="26">
        <f>D79</f>
        <v>1439</v>
      </c>
      <c r="E78" s="102"/>
      <c r="F78" s="102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</row>
    <row r="79" spans="1:23" ht="30" x14ac:dyDescent="0.25">
      <c r="A79" s="37" t="s">
        <v>108</v>
      </c>
      <c r="B79" s="36" t="s">
        <v>293</v>
      </c>
      <c r="C79" s="36">
        <v>600</v>
      </c>
      <c r="D79" s="26">
        <v>1439</v>
      </c>
      <c r="E79" s="102"/>
      <c r="F79" s="102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</row>
    <row r="80" spans="1:23" ht="45" x14ac:dyDescent="0.25">
      <c r="A80" s="53" t="s">
        <v>313</v>
      </c>
      <c r="B80" s="54" t="s">
        <v>181</v>
      </c>
      <c r="C80" s="54"/>
      <c r="D80" s="25">
        <f>D81</f>
        <v>10415.5</v>
      </c>
      <c r="E80" s="101"/>
      <c r="F80" s="101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</row>
    <row r="81" spans="1:23" ht="45" x14ac:dyDescent="0.25">
      <c r="A81" s="55" t="s">
        <v>314</v>
      </c>
      <c r="B81" s="36" t="s">
        <v>182</v>
      </c>
      <c r="C81" s="36"/>
      <c r="D81" s="26">
        <f>D82+D86+D90</f>
        <v>10415.5</v>
      </c>
      <c r="E81" s="102"/>
      <c r="F81" s="102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</row>
    <row r="82" spans="1:23" ht="45" x14ac:dyDescent="0.25">
      <c r="A82" s="55" t="s">
        <v>140</v>
      </c>
      <c r="B82" s="36" t="s">
        <v>183</v>
      </c>
      <c r="C82" s="36"/>
      <c r="D82" s="26">
        <f>D83+D84+D85</f>
        <v>6013.9</v>
      </c>
      <c r="E82" s="102"/>
      <c r="F82" s="102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</row>
    <row r="83" spans="1:23" ht="60" x14ac:dyDescent="0.25">
      <c r="A83" s="55" t="s">
        <v>111</v>
      </c>
      <c r="B83" s="36" t="s">
        <v>183</v>
      </c>
      <c r="C83" s="36">
        <v>100</v>
      </c>
      <c r="D83" s="26">
        <f>I83+J83+L83</f>
        <v>5797.8</v>
      </c>
      <c r="E83" s="102"/>
      <c r="F83" s="102"/>
      <c r="G83" s="94"/>
      <c r="H83" s="94"/>
      <c r="I83" s="94">
        <v>5143.8</v>
      </c>
      <c r="J83" s="94">
        <v>640</v>
      </c>
      <c r="K83" s="94"/>
      <c r="L83" s="94">
        <v>14</v>
      </c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</row>
    <row r="84" spans="1:23" ht="30" x14ac:dyDescent="0.25">
      <c r="A84" s="37" t="s">
        <v>109</v>
      </c>
      <c r="B84" s="36" t="s">
        <v>183</v>
      </c>
      <c r="C84" s="36">
        <v>200</v>
      </c>
      <c r="D84" s="26">
        <v>215.9</v>
      </c>
      <c r="E84" s="102"/>
      <c r="F84" s="102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</row>
    <row r="85" spans="1:23" x14ac:dyDescent="0.25">
      <c r="A85" s="37" t="s">
        <v>112</v>
      </c>
      <c r="B85" s="36" t="s">
        <v>183</v>
      </c>
      <c r="C85" s="36">
        <v>800</v>
      </c>
      <c r="D85" s="26">
        <v>0.2</v>
      </c>
      <c r="E85" s="102"/>
      <c r="F85" s="102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</row>
    <row r="86" spans="1:23" ht="30" x14ac:dyDescent="0.25">
      <c r="A86" s="55" t="s">
        <v>94</v>
      </c>
      <c r="B86" s="36" t="s">
        <v>184</v>
      </c>
      <c r="C86" s="36"/>
      <c r="D86" s="26">
        <f>D87+D88+D89</f>
        <v>3795</v>
      </c>
      <c r="E86" s="102"/>
      <c r="F86" s="102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</row>
    <row r="87" spans="1:23" ht="60" x14ac:dyDescent="0.25">
      <c r="A87" s="55" t="s">
        <v>111</v>
      </c>
      <c r="B87" s="36" t="s">
        <v>184</v>
      </c>
      <c r="C87" s="36">
        <v>100</v>
      </c>
      <c r="D87" s="26">
        <f>I87+J87+P87</f>
        <v>3480.4</v>
      </c>
      <c r="E87" s="102"/>
      <c r="F87" s="102"/>
      <c r="G87" s="94"/>
      <c r="H87" s="94"/>
      <c r="I87" s="94">
        <v>3629.5</v>
      </c>
      <c r="J87" s="94">
        <v>-287.39999999999998</v>
      </c>
      <c r="K87" s="94"/>
      <c r="L87" s="94"/>
      <c r="M87" s="94"/>
      <c r="N87" s="94"/>
      <c r="O87" s="94"/>
      <c r="P87" s="94">
        <v>138.30000000000001</v>
      </c>
      <c r="Q87" s="94"/>
      <c r="R87" s="94"/>
      <c r="S87" s="94"/>
      <c r="T87" s="94"/>
      <c r="U87" s="94"/>
      <c r="V87" s="94"/>
      <c r="W87" s="94"/>
    </row>
    <row r="88" spans="1:23" ht="30" x14ac:dyDescent="0.25">
      <c r="A88" s="37" t="s">
        <v>109</v>
      </c>
      <c r="B88" s="36" t="s">
        <v>184</v>
      </c>
      <c r="C88" s="36">
        <v>200</v>
      </c>
      <c r="D88" s="26">
        <v>311.60000000000002</v>
      </c>
      <c r="E88" s="102"/>
      <c r="F88" s="102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</row>
    <row r="89" spans="1:23" x14ac:dyDescent="0.25">
      <c r="A89" s="37" t="s">
        <v>112</v>
      </c>
      <c r="B89" s="36" t="s">
        <v>184</v>
      </c>
      <c r="C89" s="36">
        <v>800</v>
      </c>
      <c r="D89" s="26">
        <v>3</v>
      </c>
      <c r="E89" s="102"/>
      <c r="F89" s="102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</row>
    <row r="90" spans="1:23" ht="45" x14ac:dyDescent="0.25">
      <c r="A90" s="37" t="s">
        <v>160</v>
      </c>
      <c r="B90" s="36" t="s">
        <v>185</v>
      </c>
      <c r="C90" s="36"/>
      <c r="D90" s="26">
        <f>D91</f>
        <v>606.59999999999991</v>
      </c>
      <c r="E90" s="102"/>
      <c r="F90" s="102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</row>
    <row r="91" spans="1:23" ht="60" x14ac:dyDescent="0.25">
      <c r="A91" s="55" t="s">
        <v>111</v>
      </c>
      <c r="B91" s="36" t="s">
        <v>185</v>
      </c>
      <c r="C91" s="36">
        <v>100</v>
      </c>
      <c r="D91" s="26">
        <f>I91+J91+P91</f>
        <v>606.59999999999991</v>
      </c>
      <c r="E91" s="102"/>
      <c r="F91" s="102"/>
      <c r="G91" s="94"/>
      <c r="H91" s="94"/>
      <c r="I91" s="94">
        <v>253.9</v>
      </c>
      <c r="J91" s="94">
        <v>287.39999999999998</v>
      </c>
      <c r="K91" s="94"/>
      <c r="L91" s="94"/>
      <c r="M91" s="94"/>
      <c r="N91" s="94"/>
      <c r="O91" s="94"/>
      <c r="P91" s="94">
        <v>65.3</v>
      </c>
      <c r="Q91" s="94"/>
      <c r="R91" s="94"/>
      <c r="S91" s="94"/>
      <c r="T91" s="94"/>
      <c r="U91" s="94"/>
      <c r="V91" s="94"/>
      <c r="W91" s="94"/>
    </row>
    <row r="92" spans="1:23" ht="28.5" x14ac:dyDescent="0.25">
      <c r="A92" s="33" t="s">
        <v>296</v>
      </c>
      <c r="B92" s="34" t="s">
        <v>50</v>
      </c>
      <c r="C92" s="34"/>
      <c r="D92" s="24">
        <f>D93+D116</f>
        <v>59069.399999999994</v>
      </c>
      <c r="E92" s="100"/>
      <c r="F92" s="100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</row>
    <row r="93" spans="1:23" x14ac:dyDescent="0.25">
      <c r="A93" s="53" t="s">
        <v>207</v>
      </c>
      <c r="B93" s="54" t="s">
        <v>51</v>
      </c>
      <c r="C93" s="54"/>
      <c r="D93" s="25">
        <f>D94+D97+D106+D111</f>
        <v>46623.1</v>
      </c>
      <c r="E93" s="101"/>
      <c r="F93" s="101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</row>
    <row r="94" spans="1:23" ht="21.75" customHeight="1" x14ac:dyDescent="0.25">
      <c r="A94" s="53" t="s">
        <v>8</v>
      </c>
      <c r="B94" s="54" t="s">
        <v>52</v>
      </c>
      <c r="C94" s="36"/>
      <c r="D94" s="25">
        <f>D95</f>
        <v>13184.300000000001</v>
      </c>
      <c r="E94" s="101"/>
      <c r="F94" s="101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</row>
    <row r="95" spans="1:23" ht="30" x14ac:dyDescent="0.25">
      <c r="A95" s="55" t="s">
        <v>141</v>
      </c>
      <c r="B95" s="36" t="s">
        <v>53</v>
      </c>
      <c r="C95" s="36"/>
      <c r="D95" s="26">
        <f>D96</f>
        <v>13184.300000000001</v>
      </c>
      <c r="E95" s="102"/>
      <c r="F95" s="102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</row>
    <row r="96" spans="1:23" ht="30" x14ac:dyDescent="0.25">
      <c r="A96" s="37" t="s">
        <v>108</v>
      </c>
      <c r="B96" s="36" t="s">
        <v>53</v>
      </c>
      <c r="C96" s="36">
        <v>600</v>
      </c>
      <c r="D96" s="26">
        <f>K96+L96+S96</f>
        <v>13184.300000000001</v>
      </c>
      <c r="E96" s="102"/>
      <c r="F96" s="102"/>
      <c r="G96" s="94"/>
      <c r="H96" s="94"/>
      <c r="I96" s="94"/>
      <c r="J96" s="94"/>
      <c r="K96" s="94">
        <v>12224.7</v>
      </c>
      <c r="L96" s="94">
        <v>843.2</v>
      </c>
      <c r="M96" s="94"/>
      <c r="N96" s="94"/>
      <c r="O96" s="94"/>
      <c r="P96" s="94"/>
      <c r="Q96" s="94"/>
      <c r="R96" s="94"/>
      <c r="S96" s="94">
        <v>116.4</v>
      </c>
      <c r="T96" s="94"/>
      <c r="U96" s="94"/>
      <c r="V96" s="94"/>
      <c r="W96" s="94"/>
    </row>
    <row r="97" spans="1:23" ht="30" x14ac:dyDescent="0.25">
      <c r="A97" s="53" t="s">
        <v>9</v>
      </c>
      <c r="B97" s="54" t="s">
        <v>54</v>
      </c>
      <c r="C97" s="54"/>
      <c r="D97" s="25">
        <f>D98+D100+D102</f>
        <v>29314.899999999998</v>
      </c>
      <c r="E97" s="101"/>
      <c r="F97" s="101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</row>
    <row r="98" spans="1:23" ht="30" x14ac:dyDescent="0.25">
      <c r="A98" s="55" t="s">
        <v>141</v>
      </c>
      <c r="B98" s="36" t="s">
        <v>55</v>
      </c>
      <c r="C98" s="36"/>
      <c r="D98" s="26">
        <f>D99</f>
        <v>28141.599999999999</v>
      </c>
      <c r="E98" s="102"/>
      <c r="F98" s="102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</row>
    <row r="99" spans="1:23" ht="30" x14ac:dyDescent="0.25">
      <c r="A99" s="37" t="s">
        <v>108</v>
      </c>
      <c r="B99" s="36" t="s">
        <v>55</v>
      </c>
      <c r="C99" s="36">
        <v>600</v>
      </c>
      <c r="D99" s="26">
        <f>K99+L99+S99</f>
        <v>28141.599999999999</v>
      </c>
      <c r="E99" s="102"/>
      <c r="F99" s="102"/>
      <c r="G99" s="94"/>
      <c r="H99" s="94"/>
      <c r="I99" s="94"/>
      <c r="J99" s="94"/>
      <c r="K99" s="94">
        <v>26235.200000000001</v>
      </c>
      <c r="L99" s="94">
        <v>1522.8</v>
      </c>
      <c r="M99" s="94"/>
      <c r="N99" s="94"/>
      <c r="O99" s="94"/>
      <c r="P99" s="94"/>
      <c r="Q99" s="94"/>
      <c r="R99" s="94"/>
      <c r="S99" s="94">
        <v>383.6</v>
      </c>
      <c r="T99" s="94"/>
      <c r="U99" s="94"/>
      <c r="V99" s="94"/>
      <c r="W99" s="94"/>
    </row>
    <row r="100" spans="1:23" ht="60" x14ac:dyDescent="0.25">
      <c r="A100" s="59" t="s">
        <v>370</v>
      </c>
      <c r="B100" s="60" t="s">
        <v>372</v>
      </c>
      <c r="C100" s="60"/>
      <c r="D100" s="26">
        <f>D101</f>
        <v>1020.3</v>
      </c>
      <c r="E100" s="102"/>
      <c r="F100" s="102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</row>
    <row r="101" spans="1:23" ht="30" x14ac:dyDescent="0.25">
      <c r="A101" s="37" t="s">
        <v>108</v>
      </c>
      <c r="B101" s="60" t="s">
        <v>372</v>
      </c>
      <c r="C101" s="60">
        <v>600</v>
      </c>
      <c r="D101" s="26">
        <f>H101</f>
        <v>1020.3</v>
      </c>
      <c r="E101" s="102"/>
      <c r="F101" s="102"/>
      <c r="G101" s="94"/>
      <c r="H101" s="103">
        <v>1020.3</v>
      </c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</row>
    <row r="102" spans="1:23" ht="20.25" customHeight="1" x14ac:dyDescent="0.25">
      <c r="A102" s="61" t="s">
        <v>383</v>
      </c>
      <c r="B102" s="76" t="s">
        <v>438</v>
      </c>
      <c r="C102" s="76"/>
      <c r="D102" s="25">
        <f>D103</f>
        <v>153</v>
      </c>
      <c r="E102" s="102"/>
      <c r="F102" s="102"/>
      <c r="G102" s="94"/>
      <c r="H102" s="103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</row>
    <row r="103" spans="1:23" ht="30" x14ac:dyDescent="0.25">
      <c r="A103" s="59" t="s">
        <v>371</v>
      </c>
      <c r="B103" s="60" t="s">
        <v>373</v>
      </c>
      <c r="C103" s="60"/>
      <c r="D103" s="26">
        <f>D104+D105</f>
        <v>153</v>
      </c>
      <c r="E103" s="102"/>
      <c r="F103" s="102"/>
      <c r="G103" s="94"/>
      <c r="H103" s="103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</row>
    <row r="104" spans="1:23" x14ac:dyDescent="0.25">
      <c r="A104" s="38" t="s">
        <v>113</v>
      </c>
      <c r="B104" s="60" t="s">
        <v>373</v>
      </c>
      <c r="C104" s="60">
        <v>300</v>
      </c>
      <c r="D104" s="26">
        <f>H104</f>
        <v>51</v>
      </c>
      <c r="E104" s="102"/>
      <c r="F104" s="102"/>
      <c r="G104" s="94"/>
      <c r="H104" s="103">
        <v>51</v>
      </c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</row>
    <row r="105" spans="1:23" ht="30" x14ac:dyDescent="0.25">
      <c r="A105" s="37" t="s">
        <v>108</v>
      </c>
      <c r="B105" s="60" t="s">
        <v>373</v>
      </c>
      <c r="C105" s="60">
        <v>600</v>
      </c>
      <c r="D105" s="26">
        <f>H105</f>
        <v>102</v>
      </c>
      <c r="E105" s="102"/>
      <c r="F105" s="102"/>
      <c r="G105" s="94"/>
      <c r="H105" s="103">
        <v>102</v>
      </c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</row>
    <row r="106" spans="1:23" x14ac:dyDescent="0.25">
      <c r="A106" s="53" t="s">
        <v>10</v>
      </c>
      <c r="B106" s="54" t="s">
        <v>134</v>
      </c>
      <c r="C106" s="54"/>
      <c r="D106" s="25">
        <f>D107+D109</f>
        <v>3947.1</v>
      </c>
      <c r="E106" s="101"/>
      <c r="F106" s="101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4"/>
    </row>
    <row r="107" spans="1:23" ht="30" x14ac:dyDescent="0.25">
      <c r="A107" s="55" t="s">
        <v>141</v>
      </c>
      <c r="B107" s="36" t="s">
        <v>56</v>
      </c>
      <c r="C107" s="36"/>
      <c r="D107" s="26">
        <f>D108</f>
        <v>3447.1</v>
      </c>
      <c r="E107" s="102"/>
      <c r="F107" s="102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</row>
    <row r="108" spans="1:23" ht="30" x14ac:dyDescent="0.25">
      <c r="A108" s="37" t="s">
        <v>108</v>
      </c>
      <c r="B108" s="36" t="s">
        <v>56</v>
      </c>
      <c r="C108" s="36">
        <v>600</v>
      </c>
      <c r="D108" s="26">
        <f>K108+L108</f>
        <v>3447.1</v>
      </c>
      <c r="E108" s="102"/>
      <c r="F108" s="102"/>
      <c r="G108" s="94"/>
      <c r="H108" s="94"/>
      <c r="I108" s="94"/>
      <c r="J108" s="94"/>
      <c r="K108" s="94">
        <v>3158.1</v>
      </c>
      <c r="L108" s="94">
        <v>289</v>
      </c>
      <c r="M108" s="94"/>
      <c r="N108" s="94"/>
      <c r="O108" s="94"/>
      <c r="P108" s="94"/>
      <c r="Q108" s="94"/>
      <c r="R108" s="94"/>
      <c r="S108" s="94"/>
      <c r="T108" s="94"/>
      <c r="U108" s="94"/>
      <c r="V108" s="94"/>
      <c r="W108" s="94"/>
    </row>
    <row r="109" spans="1:23" ht="45" x14ac:dyDescent="0.25">
      <c r="A109" s="37" t="s">
        <v>287</v>
      </c>
      <c r="B109" s="36" t="str">
        <f>B110</f>
        <v>02 1 03 22600</v>
      </c>
      <c r="C109" s="36"/>
      <c r="D109" s="26">
        <f>D110</f>
        <v>500</v>
      </c>
      <c r="E109" s="102"/>
      <c r="F109" s="102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</row>
    <row r="110" spans="1:23" ht="30" x14ac:dyDescent="0.25">
      <c r="A110" s="37" t="s">
        <v>108</v>
      </c>
      <c r="B110" s="36" t="s">
        <v>237</v>
      </c>
      <c r="C110" s="36">
        <v>600</v>
      </c>
      <c r="D110" s="26">
        <v>500</v>
      </c>
      <c r="E110" s="102"/>
      <c r="F110" s="102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94"/>
      <c r="S110" s="94"/>
      <c r="T110" s="94"/>
      <c r="U110" s="94"/>
      <c r="V110" s="94"/>
      <c r="W110" s="94"/>
    </row>
    <row r="111" spans="1:23" x14ac:dyDescent="0.25">
      <c r="A111" s="61" t="s">
        <v>288</v>
      </c>
      <c r="B111" s="62" t="s">
        <v>274</v>
      </c>
      <c r="C111" s="62"/>
      <c r="D111" s="25">
        <f>D112+D114</f>
        <v>176.8</v>
      </c>
      <c r="E111" s="101"/>
      <c r="F111" s="101"/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94"/>
      <c r="S111" s="94"/>
      <c r="T111" s="94"/>
      <c r="U111" s="94"/>
      <c r="V111" s="94"/>
      <c r="W111" s="94"/>
    </row>
    <row r="112" spans="1:23" ht="30" x14ac:dyDescent="0.25">
      <c r="A112" s="38" t="s">
        <v>264</v>
      </c>
      <c r="B112" s="39" t="s">
        <v>266</v>
      </c>
      <c r="C112" s="39"/>
      <c r="D112" s="26">
        <f>D113</f>
        <v>175</v>
      </c>
      <c r="E112" s="102"/>
      <c r="F112" s="102"/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  <c r="S112" s="94"/>
      <c r="T112" s="94"/>
      <c r="U112" s="94"/>
      <c r="V112" s="94"/>
      <c r="W112" s="94"/>
    </row>
    <row r="113" spans="1:23" ht="30" x14ac:dyDescent="0.25">
      <c r="A113" s="38" t="s">
        <v>109</v>
      </c>
      <c r="B113" s="39" t="s">
        <v>266</v>
      </c>
      <c r="C113" s="39" t="s">
        <v>130</v>
      </c>
      <c r="D113" s="26">
        <v>175</v>
      </c>
      <c r="E113" s="102"/>
      <c r="F113" s="102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4"/>
      <c r="U113" s="94"/>
      <c r="V113" s="94"/>
      <c r="W113" s="94"/>
    </row>
    <row r="114" spans="1:23" ht="30" x14ac:dyDescent="0.25">
      <c r="A114" s="38" t="s">
        <v>271</v>
      </c>
      <c r="B114" s="39" t="s">
        <v>267</v>
      </c>
      <c r="C114" s="39"/>
      <c r="D114" s="26">
        <f>D115</f>
        <v>1.8</v>
      </c>
      <c r="E114" s="102"/>
      <c r="F114" s="102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</row>
    <row r="115" spans="1:23" ht="30" x14ac:dyDescent="0.25">
      <c r="A115" s="38" t="s">
        <v>109</v>
      </c>
      <c r="B115" s="39" t="s">
        <v>267</v>
      </c>
      <c r="C115" s="39" t="s">
        <v>130</v>
      </c>
      <c r="D115" s="26">
        <v>1.8</v>
      </c>
      <c r="E115" s="102"/>
      <c r="F115" s="102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94"/>
    </row>
    <row r="116" spans="1:23" ht="30" x14ac:dyDescent="0.25">
      <c r="A116" s="58" t="s">
        <v>289</v>
      </c>
      <c r="B116" s="54" t="s">
        <v>232</v>
      </c>
      <c r="C116" s="54"/>
      <c r="D116" s="25">
        <f>D117+D122</f>
        <v>12446.3</v>
      </c>
      <c r="E116" s="101"/>
      <c r="F116" s="101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</row>
    <row r="117" spans="1:23" ht="30" x14ac:dyDescent="0.25">
      <c r="A117" s="55" t="s">
        <v>231</v>
      </c>
      <c r="B117" s="54" t="s">
        <v>273</v>
      </c>
      <c r="C117" s="54"/>
      <c r="D117" s="25">
        <f>D118+D120</f>
        <v>12246.3</v>
      </c>
      <c r="E117" s="101"/>
      <c r="F117" s="101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</row>
    <row r="118" spans="1:23" ht="30" x14ac:dyDescent="0.25">
      <c r="A118" s="55" t="s">
        <v>141</v>
      </c>
      <c r="B118" s="36" t="s">
        <v>233</v>
      </c>
      <c r="C118" s="36"/>
      <c r="D118" s="26">
        <f>D119</f>
        <v>11878.3</v>
      </c>
      <c r="E118" s="102"/>
      <c r="F118" s="102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</row>
    <row r="119" spans="1:23" ht="30" x14ac:dyDescent="0.25">
      <c r="A119" s="37" t="s">
        <v>108</v>
      </c>
      <c r="B119" s="36" t="s">
        <v>233</v>
      </c>
      <c r="C119" s="36">
        <v>600</v>
      </c>
      <c r="D119" s="26">
        <f>I119+J119+L119</f>
        <v>11878.3</v>
      </c>
      <c r="E119" s="102"/>
      <c r="F119" s="102"/>
      <c r="G119" s="94"/>
      <c r="H119" s="94"/>
      <c r="I119" s="94">
        <v>10745.3</v>
      </c>
      <c r="J119" s="94">
        <v>249</v>
      </c>
      <c r="K119" s="94"/>
      <c r="L119" s="94">
        <v>884</v>
      </c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</row>
    <row r="120" spans="1:23" ht="45" x14ac:dyDescent="0.25">
      <c r="A120" s="37" t="s">
        <v>449</v>
      </c>
      <c r="B120" s="82" t="s">
        <v>451</v>
      </c>
      <c r="C120" s="82"/>
      <c r="D120" s="26">
        <f>D121</f>
        <v>368</v>
      </c>
      <c r="E120" s="102"/>
      <c r="F120" s="102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</row>
    <row r="121" spans="1:23" ht="30" x14ac:dyDescent="0.25">
      <c r="A121" s="37" t="s">
        <v>108</v>
      </c>
      <c r="B121" s="82" t="s">
        <v>451</v>
      </c>
      <c r="C121" s="82">
        <v>600</v>
      </c>
      <c r="D121" s="26">
        <f>E121+S121</f>
        <v>368</v>
      </c>
      <c r="E121" s="102">
        <v>0</v>
      </c>
      <c r="F121" s="102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>
        <v>368</v>
      </c>
      <c r="T121" s="94"/>
      <c r="U121" s="94"/>
      <c r="V121" s="94"/>
      <c r="W121" s="94"/>
    </row>
    <row r="122" spans="1:23" ht="75" x14ac:dyDescent="0.25">
      <c r="A122" s="55" t="s">
        <v>222</v>
      </c>
      <c r="B122" s="36" t="s">
        <v>399</v>
      </c>
      <c r="C122" s="36"/>
      <c r="D122" s="26">
        <f>D123</f>
        <v>200</v>
      </c>
      <c r="E122" s="102"/>
      <c r="F122" s="102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</row>
    <row r="123" spans="1:23" ht="30" x14ac:dyDescent="0.25">
      <c r="A123" s="37" t="s">
        <v>108</v>
      </c>
      <c r="B123" s="36" t="s">
        <v>399</v>
      </c>
      <c r="C123" s="36">
        <v>600</v>
      </c>
      <c r="D123" s="26">
        <f>K123+L123</f>
        <v>200</v>
      </c>
      <c r="E123" s="102"/>
      <c r="F123" s="102"/>
      <c r="G123" s="94"/>
      <c r="H123" s="94"/>
      <c r="I123" s="94"/>
      <c r="J123" s="94"/>
      <c r="K123" s="94">
        <v>0</v>
      </c>
      <c r="L123" s="94">
        <v>200</v>
      </c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</row>
    <row r="124" spans="1:23" ht="57" x14ac:dyDescent="0.25">
      <c r="A124" s="33" t="s">
        <v>297</v>
      </c>
      <c r="B124" s="34" t="s">
        <v>57</v>
      </c>
      <c r="C124" s="34"/>
      <c r="D124" s="24">
        <f>D125</f>
        <v>1819.7</v>
      </c>
      <c r="E124" s="100"/>
      <c r="F124" s="100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</row>
    <row r="125" spans="1:23" ht="30" x14ac:dyDescent="0.25">
      <c r="A125" s="53" t="s">
        <v>208</v>
      </c>
      <c r="B125" s="54" t="s">
        <v>58</v>
      </c>
      <c r="C125" s="54"/>
      <c r="D125" s="25">
        <f>D126</f>
        <v>1819.7</v>
      </c>
      <c r="E125" s="101"/>
      <c r="F125" s="101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</row>
    <row r="126" spans="1:23" ht="30" x14ac:dyDescent="0.25">
      <c r="A126" s="55" t="s">
        <v>12</v>
      </c>
      <c r="B126" s="36" t="s">
        <v>59</v>
      </c>
      <c r="C126" s="36"/>
      <c r="D126" s="26">
        <f>D127+D129+D132+D134</f>
        <v>1819.7</v>
      </c>
      <c r="E126" s="102"/>
      <c r="F126" s="102"/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94"/>
      <c r="S126" s="94"/>
      <c r="T126" s="94"/>
      <c r="U126" s="94"/>
      <c r="V126" s="94"/>
      <c r="W126" s="94"/>
    </row>
    <row r="127" spans="1:23" ht="60" x14ac:dyDescent="0.25">
      <c r="A127" s="55" t="s">
        <v>252</v>
      </c>
      <c r="B127" s="36" t="s">
        <v>162</v>
      </c>
      <c r="C127" s="36"/>
      <c r="D127" s="26">
        <f>D128</f>
        <v>340</v>
      </c>
      <c r="E127" s="102"/>
      <c r="F127" s="102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</row>
    <row r="128" spans="1:23" ht="30" x14ac:dyDescent="0.25">
      <c r="A128" s="37" t="s">
        <v>109</v>
      </c>
      <c r="B128" s="36" t="s">
        <v>162</v>
      </c>
      <c r="C128" s="36">
        <v>200</v>
      </c>
      <c r="D128" s="26">
        <f>I128+J128</f>
        <v>340</v>
      </c>
      <c r="E128" s="102"/>
      <c r="F128" s="102"/>
      <c r="G128" s="94"/>
      <c r="H128" s="94"/>
      <c r="I128" s="94">
        <v>200</v>
      </c>
      <c r="J128" s="94">
        <v>140</v>
      </c>
      <c r="K128" s="94"/>
      <c r="L128" s="94"/>
      <c r="M128" s="94"/>
      <c r="N128" s="94"/>
      <c r="O128" s="94"/>
      <c r="P128" s="94"/>
      <c r="Q128" s="94"/>
      <c r="R128" s="94"/>
      <c r="S128" s="94"/>
      <c r="T128" s="94"/>
      <c r="U128" s="94"/>
      <c r="V128" s="94"/>
      <c r="W128" s="94"/>
    </row>
    <row r="129" spans="1:23" ht="45" x14ac:dyDescent="0.25">
      <c r="A129" s="57" t="s">
        <v>253</v>
      </c>
      <c r="B129" s="36" t="s">
        <v>60</v>
      </c>
      <c r="C129" s="36"/>
      <c r="D129" s="26">
        <f>D130+D131</f>
        <v>1403</v>
      </c>
      <c r="E129" s="102"/>
      <c r="F129" s="102"/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  <c r="U129" s="94"/>
      <c r="V129" s="94"/>
      <c r="W129" s="94"/>
    </row>
    <row r="130" spans="1:23" ht="30" x14ac:dyDescent="0.25">
      <c r="A130" s="37" t="s">
        <v>109</v>
      </c>
      <c r="B130" s="36" t="s">
        <v>60</v>
      </c>
      <c r="C130" s="36">
        <v>200</v>
      </c>
      <c r="D130" s="26">
        <f>O130+P130</f>
        <v>1352</v>
      </c>
      <c r="E130" s="102"/>
      <c r="F130" s="102"/>
      <c r="G130" s="94"/>
      <c r="H130" s="94"/>
      <c r="I130" s="94"/>
      <c r="J130" s="94"/>
      <c r="K130" s="94"/>
      <c r="L130" s="94"/>
      <c r="M130" s="94"/>
      <c r="N130" s="94"/>
      <c r="O130" s="94">
        <v>1250</v>
      </c>
      <c r="P130" s="94">
        <v>102</v>
      </c>
      <c r="Q130" s="94"/>
      <c r="R130" s="94"/>
      <c r="S130" s="94"/>
      <c r="T130" s="94"/>
      <c r="U130" s="94"/>
      <c r="V130" s="94"/>
      <c r="W130" s="94"/>
    </row>
    <row r="131" spans="1:23" x14ac:dyDescent="0.25">
      <c r="A131" s="38" t="s">
        <v>112</v>
      </c>
      <c r="B131" s="36" t="s">
        <v>60</v>
      </c>
      <c r="C131" s="39" t="s">
        <v>133</v>
      </c>
      <c r="D131" s="27">
        <v>51</v>
      </c>
      <c r="E131" s="104"/>
      <c r="F131" s="10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</row>
    <row r="132" spans="1:23" ht="30" x14ac:dyDescent="0.25">
      <c r="A132" s="38" t="s">
        <v>435</v>
      </c>
      <c r="B132" s="36" t="s">
        <v>436</v>
      </c>
      <c r="C132" s="39"/>
      <c r="D132" s="27">
        <f>10</f>
        <v>10</v>
      </c>
      <c r="E132" s="104"/>
      <c r="F132" s="104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</row>
    <row r="133" spans="1:23" ht="30" customHeight="1" x14ac:dyDescent="0.25">
      <c r="A133" s="37" t="s">
        <v>109</v>
      </c>
      <c r="B133" s="36" t="s">
        <v>436</v>
      </c>
      <c r="C133" s="39" t="s">
        <v>130</v>
      </c>
      <c r="D133" s="27">
        <v>10</v>
      </c>
      <c r="E133" s="104"/>
      <c r="F133" s="104"/>
      <c r="G133" s="94"/>
      <c r="H133" s="94"/>
      <c r="I133" s="94"/>
      <c r="J133" s="94"/>
      <c r="K133" s="94"/>
      <c r="L133" s="94"/>
      <c r="M133" s="94"/>
      <c r="N133" s="94"/>
      <c r="O133" s="94"/>
      <c r="P133" s="94">
        <v>10</v>
      </c>
      <c r="Q133" s="94"/>
      <c r="R133" s="94"/>
      <c r="S133" s="94"/>
      <c r="T133" s="94"/>
      <c r="U133" s="94"/>
      <c r="V133" s="94"/>
      <c r="W133" s="94"/>
    </row>
    <row r="134" spans="1:23" ht="49.5" customHeight="1" x14ac:dyDescent="0.25">
      <c r="A134" s="38" t="s">
        <v>444</v>
      </c>
      <c r="B134" s="36" t="s">
        <v>445</v>
      </c>
      <c r="C134" s="81"/>
      <c r="D134" s="27">
        <f>D135</f>
        <v>66.7</v>
      </c>
      <c r="E134" s="104"/>
      <c r="F134" s="104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</row>
    <row r="135" spans="1:23" ht="30" customHeight="1" x14ac:dyDescent="0.25">
      <c r="A135" s="37" t="s">
        <v>109</v>
      </c>
      <c r="B135" s="36" t="s">
        <v>445</v>
      </c>
      <c r="C135" s="36">
        <v>200</v>
      </c>
      <c r="D135" s="27">
        <f>R135</f>
        <v>66.7</v>
      </c>
      <c r="E135" s="104"/>
      <c r="F135" s="104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>
        <v>66.7</v>
      </c>
      <c r="S135" s="94"/>
      <c r="T135" s="94"/>
      <c r="U135" s="94"/>
      <c r="V135" s="94"/>
      <c r="W135" s="94"/>
    </row>
    <row r="136" spans="1:23" ht="42.75" x14ac:dyDescent="0.25">
      <c r="A136" s="33" t="s">
        <v>298</v>
      </c>
      <c r="B136" s="34" t="s">
        <v>61</v>
      </c>
      <c r="C136" s="34"/>
      <c r="D136" s="24">
        <f>D137</f>
        <v>4043.3</v>
      </c>
      <c r="E136" s="100"/>
      <c r="F136" s="100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94"/>
      <c r="U136" s="94"/>
      <c r="V136" s="94"/>
      <c r="W136" s="94"/>
    </row>
    <row r="137" spans="1:23" ht="45" x14ac:dyDescent="0.25">
      <c r="A137" s="53" t="s">
        <v>209</v>
      </c>
      <c r="B137" s="54" t="s">
        <v>62</v>
      </c>
      <c r="C137" s="54"/>
      <c r="D137" s="25">
        <f>D138+D155+D158</f>
        <v>4043.3</v>
      </c>
      <c r="E137" s="101"/>
      <c r="F137" s="101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94"/>
      <c r="T137" s="94"/>
      <c r="U137" s="94"/>
      <c r="V137" s="94"/>
      <c r="W137" s="94"/>
    </row>
    <row r="138" spans="1:23" ht="45" x14ac:dyDescent="0.25">
      <c r="A138" s="55" t="s">
        <v>157</v>
      </c>
      <c r="B138" s="36" t="s">
        <v>63</v>
      </c>
      <c r="C138" s="36"/>
      <c r="D138" s="26">
        <f>D139+D142+D145+D150+D147+D152</f>
        <v>3527</v>
      </c>
      <c r="E138" s="102"/>
      <c r="F138" s="102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</row>
    <row r="139" spans="1:23" x14ac:dyDescent="0.25">
      <c r="A139" s="55" t="s">
        <v>136</v>
      </c>
      <c r="B139" s="36" t="s">
        <v>137</v>
      </c>
      <c r="C139" s="36"/>
      <c r="D139" s="26">
        <f>D140+D141</f>
        <v>2811</v>
      </c>
      <c r="E139" s="102"/>
      <c r="F139" s="102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  <c r="U139" s="94"/>
      <c r="V139" s="94"/>
      <c r="W139" s="94"/>
    </row>
    <row r="140" spans="1:23" ht="66" customHeight="1" x14ac:dyDescent="0.25">
      <c r="A140" s="55" t="s">
        <v>111</v>
      </c>
      <c r="B140" s="36" t="s">
        <v>137</v>
      </c>
      <c r="C140" s="36">
        <v>100</v>
      </c>
      <c r="D140" s="26">
        <f>I140+J140+L140</f>
        <v>2773</v>
      </c>
      <c r="E140" s="102"/>
      <c r="F140" s="102"/>
      <c r="G140" s="94"/>
      <c r="H140" s="94"/>
      <c r="I140" s="94">
        <v>2397</v>
      </c>
      <c r="J140" s="94">
        <v>45</v>
      </c>
      <c r="K140" s="94"/>
      <c r="L140" s="94">
        <v>331</v>
      </c>
      <c r="M140" s="94"/>
      <c r="N140" s="94"/>
      <c r="O140" s="94"/>
      <c r="P140" s="94"/>
      <c r="Q140" s="94"/>
      <c r="R140" s="94"/>
      <c r="S140" s="94"/>
      <c r="T140" s="94"/>
      <c r="U140" s="94"/>
      <c r="V140" s="94"/>
      <c r="W140" s="94"/>
    </row>
    <row r="141" spans="1:23" ht="30" x14ac:dyDescent="0.25">
      <c r="A141" s="37" t="s">
        <v>109</v>
      </c>
      <c r="B141" s="36" t="s">
        <v>137</v>
      </c>
      <c r="C141" s="36">
        <v>200</v>
      </c>
      <c r="D141" s="26">
        <f>I141+J141</f>
        <v>38</v>
      </c>
      <c r="E141" s="102"/>
      <c r="F141" s="102"/>
      <c r="G141" s="94"/>
      <c r="H141" s="94"/>
      <c r="I141" s="94">
        <v>8</v>
      </c>
      <c r="J141" s="94">
        <v>30</v>
      </c>
      <c r="K141" s="94"/>
      <c r="L141" s="94"/>
      <c r="M141" s="94"/>
      <c r="N141" s="94"/>
      <c r="O141" s="94"/>
      <c r="P141" s="94"/>
      <c r="Q141" s="94"/>
      <c r="R141" s="94"/>
      <c r="S141" s="94"/>
      <c r="T141" s="94"/>
      <c r="U141" s="94"/>
      <c r="V141" s="94"/>
      <c r="W141" s="94"/>
    </row>
    <row r="142" spans="1:23" ht="45" x14ac:dyDescent="0.25">
      <c r="A142" s="55" t="s">
        <v>120</v>
      </c>
      <c r="B142" s="36" t="s">
        <v>64</v>
      </c>
      <c r="C142" s="36"/>
      <c r="D142" s="26">
        <f>D143+D144</f>
        <v>120</v>
      </c>
      <c r="E142" s="102"/>
      <c r="F142" s="102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</row>
    <row r="143" spans="1:23" ht="60" x14ac:dyDescent="0.25">
      <c r="A143" s="55" t="s">
        <v>111</v>
      </c>
      <c r="B143" s="36" t="s">
        <v>64</v>
      </c>
      <c r="C143" s="36">
        <v>100</v>
      </c>
      <c r="D143" s="26">
        <v>16</v>
      </c>
      <c r="E143" s="102"/>
      <c r="F143" s="102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</row>
    <row r="144" spans="1:23" ht="30" x14ac:dyDescent="0.25">
      <c r="A144" s="37" t="s">
        <v>109</v>
      </c>
      <c r="B144" s="36" t="s">
        <v>64</v>
      </c>
      <c r="C144" s="36">
        <v>200</v>
      </c>
      <c r="D144" s="26">
        <v>104</v>
      </c>
      <c r="E144" s="102"/>
      <c r="F144" s="102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4"/>
      <c r="W144" s="94"/>
    </row>
    <row r="145" spans="1:23" ht="72.75" customHeight="1" x14ac:dyDescent="0.25">
      <c r="A145" s="37" t="s">
        <v>315</v>
      </c>
      <c r="B145" s="36" t="s">
        <v>166</v>
      </c>
      <c r="C145" s="36"/>
      <c r="D145" s="26">
        <f>D146</f>
        <v>576</v>
      </c>
      <c r="E145" s="102"/>
      <c r="F145" s="102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</row>
    <row r="146" spans="1:23" ht="60" x14ac:dyDescent="0.25">
      <c r="A146" s="55" t="s">
        <v>111</v>
      </c>
      <c r="B146" s="36" t="s">
        <v>166</v>
      </c>
      <c r="C146" s="36">
        <v>100</v>
      </c>
      <c r="D146" s="26">
        <v>576</v>
      </c>
      <c r="E146" s="102"/>
      <c r="F146" s="102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94"/>
      <c r="T146" s="94"/>
      <c r="U146" s="94"/>
      <c r="V146" s="94"/>
      <c r="W146" s="94"/>
    </row>
    <row r="147" spans="1:23" ht="63.75" customHeight="1" x14ac:dyDescent="0.25">
      <c r="A147" s="63" t="s">
        <v>316</v>
      </c>
      <c r="B147" s="36" t="s">
        <v>227</v>
      </c>
      <c r="C147" s="36"/>
      <c r="D147" s="26">
        <f>D148+D149</f>
        <v>14</v>
      </c>
      <c r="E147" s="102"/>
      <c r="F147" s="102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4"/>
      <c r="R147" s="94"/>
      <c r="S147" s="94"/>
      <c r="T147" s="94"/>
      <c r="U147" s="94"/>
      <c r="V147" s="94"/>
      <c r="W147" s="94"/>
    </row>
    <row r="148" spans="1:23" ht="60" x14ac:dyDescent="0.25">
      <c r="A148" s="55" t="s">
        <v>111</v>
      </c>
      <c r="B148" s="36" t="s">
        <v>227</v>
      </c>
      <c r="C148" s="36">
        <v>100</v>
      </c>
      <c r="D148" s="26">
        <v>9</v>
      </c>
      <c r="E148" s="102"/>
      <c r="F148" s="102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</row>
    <row r="149" spans="1:23" ht="30" x14ac:dyDescent="0.25">
      <c r="A149" s="37" t="s">
        <v>109</v>
      </c>
      <c r="B149" s="36" t="s">
        <v>227</v>
      </c>
      <c r="C149" s="36">
        <v>200</v>
      </c>
      <c r="D149" s="26">
        <v>5</v>
      </c>
      <c r="E149" s="102"/>
      <c r="F149" s="102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</row>
    <row r="150" spans="1:23" ht="59.25" customHeight="1" x14ac:dyDescent="0.25">
      <c r="A150" s="37" t="s">
        <v>317</v>
      </c>
      <c r="B150" s="36" t="s">
        <v>171</v>
      </c>
      <c r="C150" s="36"/>
      <c r="D150" s="26">
        <f>D151</f>
        <v>5.8</v>
      </c>
      <c r="E150" s="102"/>
      <c r="F150" s="102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  <c r="U150" s="94"/>
      <c r="V150" s="94"/>
      <c r="W150" s="94"/>
    </row>
    <row r="151" spans="1:23" ht="60" x14ac:dyDescent="0.25">
      <c r="A151" s="55" t="s">
        <v>111</v>
      </c>
      <c r="B151" s="36" t="s">
        <v>171</v>
      </c>
      <c r="C151" s="36">
        <v>100</v>
      </c>
      <c r="D151" s="26">
        <v>5.8</v>
      </c>
      <c r="E151" s="102"/>
      <c r="F151" s="102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</row>
    <row r="152" spans="1:23" ht="65.25" customHeight="1" x14ac:dyDescent="0.25">
      <c r="A152" s="63" t="s">
        <v>318</v>
      </c>
      <c r="B152" s="36" t="s">
        <v>228</v>
      </c>
      <c r="C152" s="36"/>
      <c r="D152" s="26">
        <f>D153+D154</f>
        <v>0.2</v>
      </c>
      <c r="E152" s="102"/>
      <c r="F152" s="102"/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4"/>
      <c r="U152" s="94"/>
      <c r="V152" s="94"/>
      <c r="W152" s="94"/>
    </row>
    <row r="153" spans="1:23" ht="63" customHeight="1" x14ac:dyDescent="0.25">
      <c r="A153" s="55" t="s">
        <v>111</v>
      </c>
      <c r="B153" s="36" t="s">
        <v>228</v>
      </c>
      <c r="C153" s="36">
        <v>100</v>
      </c>
      <c r="D153" s="26">
        <v>0.1</v>
      </c>
      <c r="E153" s="102"/>
      <c r="F153" s="102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</row>
    <row r="154" spans="1:23" ht="30" x14ac:dyDescent="0.25">
      <c r="A154" s="37" t="s">
        <v>109</v>
      </c>
      <c r="B154" s="36" t="s">
        <v>229</v>
      </c>
      <c r="C154" s="36">
        <v>200</v>
      </c>
      <c r="D154" s="26">
        <v>0.1</v>
      </c>
      <c r="E154" s="102"/>
      <c r="F154" s="102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</row>
    <row r="155" spans="1:23" ht="60" x14ac:dyDescent="0.25">
      <c r="A155" s="38" t="s">
        <v>290</v>
      </c>
      <c r="B155" s="64" t="s">
        <v>259</v>
      </c>
      <c r="C155" s="39"/>
      <c r="D155" s="26">
        <f>D156</f>
        <v>20.8</v>
      </c>
      <c r="E155" s="102"/>
      <c r="F155" s="102"/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4"/>
      <c r="U155" s="94"/>
      <c r="V155" s="94"/>
      <c r="W155" s="94"/>
    </row>
    <row r="156" spans="1:23" ht="64.5" customHeight="1" x14ac:dyDescent="0.25">
      <c r="A156" s="38" t="s">
        <v>268</v>
      </c>
      <c r="B156" s="36" t="s">
        <v>283</v>
      </c>
      <c r="C156" s="39"/>
      <c r="D156" s="26">
        <f>D157</f>
        <v>20.8</v>
      </c>
      <c r="E156" s="102"/>
      <c r="F156" s="102"/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  <c r="S156" s="94"/>
      <c r="T156" s="94"/>
      <c r="U156" s="94"/>
      <c r="V156" s="94"/>
      <c r="W156" s="94"/>
    </row>
    <row r="157" spans="1:23" ht="30" x14ac:dyDescent="0.25">
      <c r="A157" s="38" t="s">
        <v>109</v>
      </c>
      <c r="B157" s="36" t="s">
        <v>283</v>
      </c>
      <c r="C157" s="39" t="s">
        <v>130</v>
      </c>
      <c r="D157" s="26">
        <v>20.8</v>
      </c>
      <c r="E157" s="102"/>
      <c r="F157" s="102"/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  <c r="S157" s="94"/>
      <c r="T157" s="94"/>
      <c r="U157" s="94"/>
      <c r="V157" s="94"/>
      <c r="W157" s="94"/>
    </row>
    <row r="158" spans="1:23" ht="45" x14ac:dyDescent="0.25">
      <c r="A158" s="61" t="s">
        <v>319</v>
      </c>
      <c r="B158" s="62" t="s">
        <v>321</v>
      </c>
      <c r="C158" s="62"/>
      <c r="D158" s="28">
        <f>D159+D161+D163</f>
        <v>495.5</v>
      </c>
      <c r="E158" s="117"/>
      <c r="F158" s="105"/>
      <c r="G158" s="94"/>
      <c r="H158" s="94"/>
      <c r="I158" s="94"/>
      <c r="J158" s="94"/>
      <c r="K158" s="94"/>
      <c r="L158" s="94"/>
      <c r="M158" s="94"/>
      <c r="N158" s="94"/>
      <c r="O158" s="94"/>
      <c r="P158" s="94"/>
      <c r="Q158" s="94"/>
      <c r="R158" s="94"/>
      <c r="S158" s="94"/>
      <c r="T158" s="94"/>
      <c r="U158" s="94"/>
      <c r="V158" s="94"/>
      <c r="W158" s="94"/>
    </row>
    <row r="159" spans="1:23" ht="30" x14ac:dyDescent="0.25">
      <c r="A159" s="38" t="s">
        <v>320</v>
      </c>
      <c r="B159" s="39" t="s">
        <v>322</v>
      </c>
      <c r="C159" s="39"/>
      <c r="D159" s="27">
        <f>D160</f>
        <v>326</v>
      </c>
      <c r="E159" s="118"/>
      <c r="F159" s="104"/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  <c r="U159" s="94"/>
      <c r="V159" s="94"/>
      <c r="W159" s="94"/>
    </row>
    <row r="160" spans="1:23" ht="30" x14ac:dyDescent="0.25">
      <c r="A160" s="63" t="s">
        <v>109</v>
      </c>
      <c r="B160" s="39" t="s">
        <v>322</v>
      </c>
      <c r="C160" s="39" t="s">
        <v>130</v>
      </c>
      <c r="D160" s="27">
        <f>I160+J160</f>
        <v>326</v>
      </c>
      <c r="E160" s="118"/>
      <c r="F160" s="104"/>
      <c r="G160" s="94"/>
      <c r="H160" s="94"/>
      <c r="I160" s="94">
        <v>26</v>
      </c>
      <c r="J160" s="94">
        <v>300</v>
      </c>
      <c r="K160" s="94"/>
      <c r="L160" s="94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</row>
    <row r="161" spans="1:23" ht="67.5" customHeight="1" x14ac:dyDescent="0.25">
      <c r="A161" s="63" t="s">
        <v>325</v>
      </c>
      <c r="B161" s="36" t="s">
        <v>323</v>
      </c>
      <c r="C161" s="39"/>
      <c r="D161" s="27">
        <f>D162</f>
        <v>161</v>
      </c>
      <c r="E161" s="118"/>
      <c r="F161" s="104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4"/>
    </row>
    <row r="162" spans="1:23" ht="30" x14ac:dyDescent="0.25">
      <c r="A162" s="63" t="s">
        <v>109</v>
      </c>
      <c r="B162" s="36" t="s">
        <v>323</v>
      </c>
      <c r="C162" s="39" t="s">
        <v>130</v>
      </c>
      <c r="D162" s="27">
        <v>161</v>
      </c>
      <c r="E162" s="118"/>
      <c r="F162" s="104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  <c r="U162" s="94"/>
      <c r="V162" s="94"/>
      <c r="W162" s="94"/>
    </row>
    <row r="163" spans="1:23" ht="60" x14ac:dyDescent="0.25">
      <c r="A163" s="63" t="s">
        <v>326</v>
      </c>
      <c r="B163" s="36" t="s">
        <v>324</v>
      </c>
      <c r="C163" s="39"/>
      <c r="D163" s="27">
        <f>D164</f>
        <v>8.5</v>
      </c>
      <c r="E163" s="118"/>
      <c r="F163" s="104"/>
      <c r="G163" s="94"/>
      <c r="H163" s="94"/>
      <c r="I163" s="94"/>
      <c r="J163" s="94"/>
      <c r="K163" s="94"/>
      <c r="L163" s="94"/>
      <c r="M163" s="94"/>
      <c r="N163" s="94"/>
      <c r="O163" s="94"/>
      <c r="P163" s="94"/>
      <c r="Q163" s="94"/>
      <c r="R163" s="94"/>
      <c r="S163" s="94"/>
      <c r="T163" s="94"/>
      <c r="U163" s="94"/>
      <c r="V163" s="94"/>
      <c r="W163" s="94"/>
    </row>
    <row r="164" spans="1:23" ht="30" x14ac:dyDescent="0.25">
      <c r="A164" s="63" t="s">
        <v>109</v>
      </c>
      <c r="B164" s="36" t="s">
        <v>324</v>
      </c>
      <c r="C164" s="39" t="s">
        <v>130</v>
      </c>
      <c r="D164" s="27">
        <v>8.5</v>
      </c>
      <c r="E164" s="118"/>
      <c r="F164" s="104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  <c r="S164" s="94"/>
      <c r="T164" s="94"/>
      <c r="U164" s="94"/>
      <c r="V164" s="94"/>
      <c r="W164" s="94"/>
    </row>
    <row r="165" spans="1:23" ht="57" x14ac:dyDescent="0.25">
      <c r="A165" s="33" t="s">
        <v>299</v>
      </c>
      <c r="B165" s="34" t="s">
        <v>65</v>
      </c>
      <c r="C165" s="34"/>
      <c r="D165" s="24">
        <f>D166+D229</f>
        <v>93297</v>
      </c>
      <c r="E165" s="100"/>
      <c r="F165" s="100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  <c r="S165" s="94"/>
      <c r="T165" s="94"/>
      <c r="U165" s="94"/>
      <c r="V165" s="94"/>
      <c r="W165" s="94"/>
    </row>
    <row r="166" spans="1:23" ht="45" x14ac:dyDescent="0.25">
      <c r="A166" s="53" t="s">
        <v>210</v>
      </c>
      <c r="B166" s="54" t="s">
        <v>66</v>
      </c>
      <c r="C166" s="54"/>
      <c r="D166" s="25">
        <f>D167+D206</f>
        <v>90994.3</v>
      </c>
      <c r="E166" s="101"/>
      <c r="F166" s="101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  <c r="S166" s="94"/>
      <c r="T166" s="94"/>
      <c r="U166" s="94"/>
      <c r="V166" s="94"/>
      <c r="W166" s="94"/>
    </row>
    <row r="167" spans="1:23" ht="45" x14ac:dyDescent="0.25">
      <c r="A167" s="55" t="s">
        <v>16</v>
      </c>
      <c r="B167" s="36" t="s">
        <v>67</v>
      </c>
      <c r="C167" s="36"/>
      <c r="D167" s="26">
        <f>D168+D170+D172+D174+D176+D178+D180+D184+D186+D188+D190+D194+D196+D204+D182+D198+D200+D192+D202</f>
        <v>89379.199999999997</v>
      </c>
      <c r="E167" s="102"/>
      <c r="F167" s="102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  <c r="S167" s="94"/>
      <c r="T167" s="94"/>
      <c r="U167" s="94"/>
      <c r="V167" s="94"/>
      <c r="W167" s="94"/>
    </row>
    <row r="168" spans="1:23" x14ac:dyDescent="0.25">
      <c r="A168" s="38" t="s">
        <v>331</v>
      </c>
      <c r="B168" s="36" t="s">
        <v>334</v>
      </c>
      <c r="C168" s="36"/>
      <c r="D168" s="27">
        <f>D169</f>
        <v>10500</v>
      </c>
      <c r="E168" s="118"/>
      <c r="F168" s="104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4"/>
      <c r="T168" s="94"/>
      <c r="U168" s="94"/>
      <c r="V168" s="94"/>
      <c r="W168" s="94"/>
    </row>
    <row r="169" spans="1:23" ht="30" x14ac:dyDescent="0.25">
      <c r="A169" s="38" t="s">
        <v>109</v>
      </c>
      <c r="B169" s="36" t="s">
        <v>334</v>
      </c>
      <c r="C169" s="36">
        <v>200</v>
      </c>
      <c r="D169" s="27">
        <f>I169+J169</f>
        <v>10500</v>
      </c>
      <c r="E169" s="118"/>
      <c r="F169" s="104"/>
      <c r="G169" s="94"/>
      <c r="H169" s="94"/>
      <c r="I169" s="94">
        <v>7500</v>
      </c>
      <c r="J169" s="94">
        <v>3000</v>
      </c>
      <c r="K169" s="94"/>
      <c r="L169" s="94"/>
      <c r="M169" s="94"/>
      <c r="N169" s="94"/>
      <c r="O169" s="94"/>
      <c r="P169" s="94"/>
      <c r="Q169" s="94"/>
      <c r="R169" s="94"/>
      <c r="S169" s="94"/>
      <c r="T169" s="94"/>
      <c r="U169" s="94"/>
      <c r="V169" s="94"/>
      <c r="W169" s="94"/>
    </row>
    <row r="170" spans="1:23" ht="30" x14ac:dyDescent="0.25">
      <c r="A170" s="56" t="s">
        <v>332</v>
      </c>
      <c r="B170" s="36" t="s">
        <v>335</v>
      </c>
      <c r="C170" s="36"/>
      <c r="D170" s="27">
        <f>D171</f>
        <v>1558</v>
      </c>
      <c r="E170" s="118"/>
      <c r="F170" s="104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94"/>
      <c r="U170" s="94"/>
      <c r="V170" s="94"/>
      <c r="W170" s="94"/>
    </row>
    <row r="171" spans="1:23" ht="30" x14ac:dyDescent="0.25">
      <c r="A171" s="38" t="s">
        <v>109</v>
      </c>
      <c r="B171" s="36" t="s">
        <v>335</v>
      </c>
      <c r="C171" s="36">
        <v>200</v>
      </c>
      <c r="D171" s="27">
        <f>I171+J171+L171</f>
        <v>1558</v>
      </c>
      <c r="E171" s="118"/>
      <c r="F171" s="104"/>
      <c r="G171" s="94"/>
      <c r="H171" s="94"/>
      <c r="I171" s="94">
        <v>500</v>
      </c>
      <c r="J171" s="94">
        <v>900</v>
      </c>
      <c r="K171" s="94"/>
      <c r="L171" s="94">
        <v>158</v>
      </c>
      <c r="M171" s="94"/>
      <c r="N171" s="94"/>
      <c r="O171" s="94"/>
      <c r="P171" s="94"/>
      <c r="Q171" s="94"/>
      <c r="R171" s="94"/>
      <c r="S171" s="94"/>
      <c r="T171" s="94"/>
      <c r="U171" s="94"/>
      <c r="V171" s="94"/>
      <c r="W171" s="94"/>
    </row>
    <row r="172" spans="1:23" x14ac:dyDescent="0.25">
      <c r="A172" s="120" t="s">
        <v>333</v>
      </c>
      <c r="B172" s="36" t="s">
        <v>336</v>
      </c>
      <c r="C172" s="36"/>
      <c r="D172" s="27">
        <f>D173</f>
        <v>1520</v>
      </c>
      <c r="E172" s="118"/>
      <c r="F172" s="104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  <c r="U172" s="94"/>
      <c r="V172" s="94"/>
      <c r="W172" s="94"/>
    </row>
    <row r="173" spans="1:23" ht="30" x14ac:dyDescent="0.25">
      <c r="A173" s="120" t="s">
        <v>109</v>
      </c>
      <c r="B173" s="36" t="s">
        <v>336</v>
      </c>
      <c r="C173" s="36">
        <v>200</v>
      </c>
      <c r="D173" s="27">
        <f>I173+J173+U173</f>
        <v>1520</v>
      </c>
      <c r="E173" s="118"/>
      <c r="F173" s="104"/>
      <c r="G173" s="94"/>
      <c r="H173" s="94"/>
      <c r="I173" s="94">
        <v>500</v>
      </c>
      <c r="J173" s="94">
        <v>800</v>
      </c>
      <c r="K173" s="94"/>
      <c r="L173" s="94"/>
      <c r="M173" s="94"/>
      <c r="N173" s="94"/>
      <c r="O173" s="94"/>
      <c r="P173" s="94"/>
      <c r="Q173" s="94"/>
      <c r="R173" s="94"/>
      <c r="S173" s="94"/>
      <c r="T173" s="94"/>
      <c r="U173" s="94">
        <v>220</v>
      </c>
      <c r="V173" s="94"/>
      <c r="W173" s="94"/>
    </row>
    <row r="174" spans="1:23" ht="30" x14ac:dyDescent="0.25">
      <c r="A174" s="120" t="s">
        <v>395</v>
      </c>
      <c r="B174" s="36" t="s">
        <v>337</v>
      </c>
      <c r="C174" s="36"/>
      <c r="D174" s="27">
        <f>D175</f>
        <v>3923.2</v>
      </c>
      <c r="E174" s="118"/>
      <c r="F174" s="104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94"/>
      <c r="R174" s="94"/>
      <c r="S174" s="94"/>
      <c r="T174" s="94"/>
      <c r="U174" s="94"/>
      <c r="V174" s="94"/>
      <c r="W174" s="94"/>
    </row>
    <row r="175" spans="1:23" ht="30" x14ac:dyDescent="0.25">
      <c r="A175" s="120" t="s">
        <v>109</v>
      </c>
      <c r="B175" s="36" t="s">
        <v>337</v>
      </c>
      <c r="C175" s="36">
        <v>200</v>
      </c>
      <c r="D175" s="27">
        <f>G175+H175+J175+L175+S175+T175+U175</f>
        <v>3923.2</v>
      </c>
      <c r="E175" s="118"/>
      <c r="F175" s="104"/>
      <c r="G175" s="94">
        <v>411</v>
      </c>
      <c r="H175" s="94">
        <v>-62</v>
      </c>
      <c r="I175" s="94"/>
      <c r="J175" s="94">
        <v>860</v>
      </c>
      <c r="K175" s="94"/>
      <c r="L175" s="94">
        <v>650</v>
      </c>
      <c r="M175" s="94"/>
      <c r="N175" s="94"/>
      <c r="O175" s="94"/>
      <c r="P175" s="94"/>
      <c r="Q175" s="94"/>
      <c r="R175" s="94"/>
      <c r="S175" s="94">
        <v>134.19999999999999</v>
      </c>
      <c r="T175" s="94">
        <v>1450</v>
      </c>
      <c r="U175" s="94">
        <v>480</v>
      </c>
      <c r="V175" s="94"/>
      <c r="W175" s="94"/>
    </row>
    <row r="176" spans="1:23" ht="45" x14ac:dyDescent="0.25">
      <c r="A176" s="120" t="s">
        <v>396</v>
      </c>
      <c r="B176" s="36" t="s">
        <v>338</v>
      </c>
      <c r="C176" s="36"/>
      <c r="D176" s="27">
        <f>D177</f>
        <v>599.1</v>
      </c>
      <c r="E176" s="118"/>
      <c r="F176" s="104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</row>
    <row r="177" spans="1:23" ht="30" x14ac:dyDescent="0.25">
      <c r="A177" s="120" t="s">
        <v>109</v>
      </c>
      <c r="B177" s="36" t="s">
        <v>338</v>
      </c>
      <c r="C177" s="36">
        <v>200</v>
      </c>
      <c r="D177" s="27">
        <f>G177+H177+L177+S177+U177</f>
        <v>599.1</v>
      </c>
      <c r="E177" s="118"/>
      <c r="F177" s="104"/>
      <c r="G177" s="94">
        <v>700</v>
      </c>
      <c r="H177" s="94">
        <v>101</v>
      </c>
      <c r="I177" s="94"/>
      <c r="J177" s="94"/>
      <c r="K177" s="94"/>
      <c r="L177" s="94">
        <v>-650</v>
      </c>
      <c r="M177" s="94"/>
      <c r="N177" s="94"/>
      <c r="O177" s="94"/>
      <c r="P177" s="94"/>
      <c r="Q177" s="94"/>
      <c r="R177" s="94"/>
      <c r="S177" s="94">
        <v>50</v>
      </c>
      <c r="T177" s="94"/>
      <c r="U177" s="94">
        <v>398.1</v>
      </c>
      <c r="V177" s="94"/>
      <c r="W177" s="94"/>
    </row>
    <row r="178" spans="1:23" ht="30" x14ac:dyDescent="0.25">
      <c r="A178" s="121" t="s">
        <v>340</v>
      </c>
      <c r="B178" s="36" t="s">
        <v>339</v>
      </c>
      <c r="C178" s="36"/>
      <c r="D178" s="27">
        <f>D179</f>
        <v>593</v>
      </c>
      <c r="E178" s="118"/>
      <c r="F178" s="104"/>
      <c r="G178" s="94"/>
      <c r="H178" s="94"/>
      <c r="I178" s="94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</row>
    <row r="179" spans="1:23" ht="30" x14ac:dyDescent="0.25">
      <c r="A179" s="120" t="s">
        <v>109</v>
      </c>
      <c r="B179" s="36" t="s">
        <v>339</v>
      </c>
      <c r="C179" s="36">
        <v>200</v>
      </c>
      <c r="D179" s="27">
        <v>593</v>
      </c>
      <c r="E179" s="118"/>
      <c r="F179" s="104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</row>
    <row r="180" spans="1:23" ht="66.75" customHeight="1" x14ac:dyDescent="0.25">
      <c r="A180" s="120" t="s">
        <v>452</v>
      </c>
      <c r="B180" s="36" t="s">
        <v>245</v>
      </c>
      <c r="C180" s="36"/>
      <c r="D180" s="26">
        <f>D181</f>
        <v>34868</v>
      </c>
      <c r="E180" s="102"/>
      <c r="F180" s="102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</row>
    <row r="181" spans="1:23" ht="30" x14ac:dyDescent="0.25">
      <c r="A181" s="37" t="s">
        <v>109</v>
      </c>
      <c r="B181" s="36" t="s">
        <v>245</v>
      </c>
      <c r="C181" s="36">
        <v>200</v>
      </c>
      <c r="D181" s="26">
        <f>E181+F181+H181+S181+U181</f>
        <v>34868</v>
      </c>
      <c r="E181" s="106">
        <v>10000</v>
      </c>
      <c r="F181" s="106">
        <v>6168</v>
      </c>
      <c r="G181" s="94"/>
      <c r="H181" s="94">
        <v>5200</v>
      </c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>
        <v>11500</v>
      </c>
      <c r="T181" s="94"/>
      <c r="U181" s="94">
        <v>2000</v>
      </c>
      <c r="V181" s="94"/>
      <c r="W181" s="94"/>
    </row>
    <row r="182" spans="1:23" ht="60" x14ac:dyDescent="0.25">
      <c r="A182" s="38" t="s">
        <v>400</v>
      </c>
      <c r="B182" s="36" t="s">
        <v>407</v>
      </c>
      <c r="C182" s="36"/>
      <c r="D182" s="26">
        <f>D183</f>
        <v>11759</v>
      </c>
      <c r="E182" s="106"/>
      <c r="F182" s="106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  <c r="W182" s="94"/>
    </row>
    <row r="183" spans="1:23" ht="30" x14ac:dyDescent="0.25">
      <c r="A183" s="38" t="s">
        <v>109</v>
      </c>
      <c r="B183" s="36" t="s">
        <v>407</v>
      </c>
      <c r="C183" s="36">
        <v>200</v>
      </c>
      <c r="D183" s="26">
        <f>K183+L183</f>
        <v>11759</v>
      </c>
      <c r="E183" s="106"/>
      <c r="F183" s="106"/>
      <c r="G183" s="94"/>
      <c r="H183" s="94"/>
      <c r="I183" s="94"/>
      <c r="J183" s="94"/>
      <c r="K183" s="94">
        <v>0</v>
      </c>
      <c r="L183" s="94">
        <v>11759</v>
      </c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</row>
    <row r="184" spans="1:23" ht="87.75" customHeight="1" x14ac:dyDescent="0.25">
      <c r="A184" s="38" t="s">
        <v>360</v>
      </c>
      <c r="B184" s="36" t="s">
        <v>247</v>
      </c>
      <c r="C184" s="36"/>
      <c r="D184" s="26">
        <f>D185</f>
        <v>4784.2000000000007</v>
      </c>
      <c r="E184" s="106"/>
      <c r="F184" s="106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</row>
    <row r="185" spans="1:23" ht="30" x14ac:dyDescent="0.25">
      <c r="A185" s="37" t="s">
        <v>109</v>
      </c>
      <c r="B185" s="36" t="s">
        <v>247</v>
      </c>
      <c r="C185" s="36">
        <v>200</v>
      </c>
      <c r="D185" s="26">
        <f>E185+F185+L185+R185+S185+T185+U185</f>
        <v>4784.2000000000007</v>
      </c>
      <c r="E185" s="106">
        <v>1213</v>
      </c>
      <c r="F185" s="106">
        <v>1206.8</v>
      </c>
      <c r="G185" s="94"/>
      <c r="H185" s="94"/>
      <c r="I185" s="94"/>
      <c r="J185" s="94"/>
      <c r="K185" s="94"/>
      <c r="L185" s="94">
        <v>400</v>
      </c>
      <c r="M185" s="94"/>
      <c r="N185" s="94"/>
      <c r="O185" s="94"/>
      <c r="P185" s="94"/>
      <c r="Q185" s="94"/>
      <c r="R185" s="94">
        <v>276</v>
      </c>
      <c r="S185" s="94">
        <v>118</v>
      </c>
      <c r="T185" s="94">
        <v>570.4</v>
      </c>
      <c r="U185" s="94">
        <v>1000</v>
      </c>
      <c r="V185" s="94"/>
      <c r="W185" s="94"/>
    </row>
    <row r="186" spans="1:23" ht="45" x14ac:dyDescent="0.25">
      <c r="A186" s="37" t="s">
        <v>286</v>
      </c>
      <c r="B186" s="36" t="s">
        <v>260</v>
      </c>
      <c r="C186" s="36"/>
      <c r="D186" s="26">
        <f>D187</f>
        <v>860</v>
      </c>
      <c r="E186" s="102"/>
      <c r="F186" s="102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  <c r="U186" s="94"/>
      <c r="V186" s="94"/>
      <c r="W186" s="94"/>
    </row>
    <row r="187" spans="1:23" ht="30" x14ac:dyDescent="0.25">
      <c r="A187" s="37" t="s">
        <v>109</v>
      </c>
      <c r="B187" s="36" t="s">
        <v>260</v>
      </c>
      <c r="C187" s="36">
        <v>200</v>
      </c>
      <c r="D187" s="26">
        <v>860</v>
      </c>
      <c r="E187" s="102"/>
      <c r="F187" s="102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  <c r="U187" s="94"/>
      <c r="V187" s="94"/>
      <c r="W187" s="94"/>
    </row>
    <row r="188" spans="1:23" ht="90" x14ac:dyDescent="0.25">
      <c r="A188" s="63" t="s">
        <v>347</v>
      </c>
      <c r="B188" s="36" t="s">
        <v>68</v>
      </c>
      <c r="C188" s="36"/>
      <c r="D188" s="26">
        <f>D189</f>
        <v>250</v>
      </c>
      <c r="E188" s="102"/>
      <c r="F188" s="102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</row>
    <row r="189" spans="1:23" ht="30" x14ac:dyDescent="0.25">
      <c r="A189" s="37" t="s">
        <v>109</v>
      </c>
      <c r="B189" s="36" t="s">
        <v>68</v>
      </c>
      <c r="C189" s="36">
        <v>200</v>
      </c>
      <c r="D189" s="26">
        <v>250</v>
      </c>
      <c r="E189" s="102"/>
      <c r="F189" s="102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</row>
    <row r="190" spans="1:23" ht="36.75" customHeight="1" x14ac:dyDescent="0.25">
      <c r="A190" s="122" t="s">
        <v>348</v>
      </c>
      <c r="B190" s="36" t="s">
        <v>230</v>
      </c>
      <c r="C190" s="36"/>
      <c r="D190" s="26">
        <f>D191</f>
        <v>488.50000000000006</v>
      </c>
      <c r="E190" s="102"/>
      <c r="F190" s="102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  <c r="U190" s="94"/>
      <c r="V190" s="94"/>
      <c r="W190" s="94"/>
    </row>
    <row r="191" spans="1:23" ht="30" x14ac:dyDescent="0.25">
      <c r="A191" s="37" t="s">
        <v>109</v>
      </c>
      <c r="B191" s="36" t="s">
        <v>230</v>
      </c>
      <c r="C191" s="36">
        <v>200</v>
      </c>
      <c r="D191" s="26">
        <f>I191+J191+U191</f>
        <v>488.50000000000006</v>
      </c>
      <c r="E191" s="102"/>
      <c r="F191" s="102"/>
      <c r="G191" s="94"/>
      <c r="H191" s="94"/>
      <c r="I191" s="94">
        <v>922</v>
      </c>
      <c r="J191" s="94">
        <v>-0.3</v>
      </c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>
        <v>-433.2</v>
      </c>
      <c r="V191" s="94"/>
      <c r="W191" s="94"/>
    </row>
    <row r="192" spans="1:23" ht="60" x14ac:dyDescent="0.25">
      <c r="A192" s="38" t="s">
        <v>409</v>
      </c>
      <c r="B192" s="36" t="s">
        <v>410</v>
      </c>
      <c r="C192" s="36"/>
      <c r="D192" s="26">
        <f>D193</f>
        <v>14250</v>
      </c>
      <c r="E192" s="102"/>
      <c r="F192" s="102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4"/>
      <c r="U192" s="94"/>
      <c r="V192" s="94"/>
      <c r="W192" s="94"/>
    </row>
    <row r="193" spans="1:23" ht="30" x14ac:dyDescent="0.25">
      <c r="A193" s="38" t="s">
        <v>138</v>
      </c>
      <c r="B193" s="36" t="s">
        <v>410</v>
      </c>
      <c r="C193" s="36">
        <v>400</v>
      </c>
      <c r="D193" s="26">
        <f>M193+N193</f>
        <v>14250</v>
      </c>
      <c r="E193" s="102"/>
      <c r="F193" s="102"/>
      <c r="G193" s="94"/>
      <c r="H193" s="94"/>
      <c r="I193" s="94"/>
      <c r="J193" s="94"/>
      <c r="K193" s="94"/>
      <c r="L193" s="94"/>
      <c r="M193" s="94">
        <v>0</v>
      </c>
      <c r="N193" s="94">
        <v>14250</v>
      </c>
      <c r="O193" s="94"/>
      <c r="P193" s="94"/>
      <c r="Q193" s="94"/>
      <c r="R193" s="94"/>
      <c r="S193" s="94"/>
      <c r="T193" s="94"/>
      <c r="U193" s="94"/>
      <c r="V193" s="94"/>
      <c r="W193" s="94"/>
    </row>
    <row r="194" spans="1:23" ht="30" x14ac:dyDescent="0.25">
      <c r="A194" s="55" t="s">
        <v>98</v>
      </c>
      <c r="B194" s="36" t="s">
        <v>69</v>
      </c>
      <c r="C194" s="36"/>
      <c r="D194" s="26">
        <f>D195</f>
        <v>653.6</v>
      </c>
      <c r="E194" s="102"/>
      <c r="F194" s="102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  <c r="U194" s="94"/>
      <c r="V194" s="94"/>
      <c r="W194" s="94"/>
    </row>
    <row r="195" spans="1:23" x14ac:dyDescent="0.25">
      <c r="A195" s="37" t="s">
        <v>112</v>
      </c>
      <c r="B195" s="36" t="s">
        <v>69</v>
      </c>
      <c r="C195" s="36">
        <v>800</v>
      </c>
      <c r="D195" s="26">
        <f>E195+R195+S195</f>
        <v>653.6</v>
      </c>
      <c r="E195" s="102">
        <v>1000</v>
      </c>
      <c r="F195" s="102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4">
        <v>-276</v>
      </c>
      <c r="S195" s="94">
        <v>-70.400000000000006</v>
      </c>
      <c r="T195" s="94"/>
      <c r="U195" s="94"/>
      <c r="V195" s="94"/>
      <c r="W195" s="94"/>
    </row>
    <row r="196" spans="1:23" ht="30" x14ac:dyDescent="0.25">
      <c r="A196" s="55" t="s">
        <v>99</v>
      </c>
      <c r="B196" s="36" t="s">
        <v>70</v>
      </c>
      <c r="C196" s="36"/>
      <c r="D196" s="26">
        <f>D197</f>
        <v>800</v>
      </c>
      <c r="E196" s="102"/>
      <c r="F196" s="102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  <c r="S196" s="94"/>
      <c r="T196" s="94"/>
      <c r="U196" s="94"/>
      <c r="V196" s="94"/>
      <c r="W196" s="94"/>
    </row>
    <row r="197" spans="1:23" x14ac:dyDescent="0.25">
      <c r="A197" s="37" t="s">
        <v>112</v>
      </c>
      <c r="B197" s="36" t="s">
        <v>70</v>
      </c>
      <c r="C197" s="36">
        <v>800</v>
      </c>
      <c r="D197" s="26">
        <v>800</v>
      </c>
      <c r="E197" s="102"/>
      <c r="F197" s="102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  <c r="S197" s="94"/>
      <c r="T197" s="94"/>
      <c r="U197" s="94"/>
      <c r="V197" s="94"/>
      <c r="W197" s="94"/>
    </row>
    <row r="198" spans="1:23" ht="90" x14ac:dyDescent="0.25">
      <c r="A198" s="38" t="s">
        <v>329</v>
      </c>
      <c r="B198" s="36" t="s">
        <v>330</v>
      </c>
      <c r="C198" s="36"/>
      <c r="D198" s="26">
        <f>D199</f>
        <v>250</v>
      </c>
      <c r="E198" s="102"/>
      <c r="F198" s="102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  <c r="S198" s="94"/>
      <c r="T198" s="94"/>
      <c r="U198" s="94"/>
      <c r="V198" s="94"/>
      <c r="W198" s="94"/>
    </row>
    <row r="199" spans="1:23" ht="30" x14ac:dyDescent="0.25">
      <c r="A199" s="37" t="s">
        <v>109</v>
      </c>
      <c r="B199" s="36" t="s">
        <v>330</v>
      </c>
      <c r="C199" s="36">
        <v>200</v>
      </c>
      <c r="D199" s="26">
        <f>G199+H199</f>
        <v>250</v>
      </c>
      <c r="E199" s="102"/>
      <c r="F199" s="102"/>
      <c r="G199" s="94">
        <v>125</v>
      </c>
      <c r="H199" s="94">
        <v>125</v>
      </c>
      <c r="I199" s="94"/>
      <c r="J199" s="94"/>
      <c r="K199" s="94"/>
      <c r="L199" s="94"/>
      <c r="M199" s="94"/>
      <c r="N199" s="94"/>
      <c r="O199" s="94"/>
      <c r="P199" s="94"/>
      <c r="Q199" s="94"/>
      <c r="R199" s="94"/>
      <c r="S199" s="94"/>
      <c r="T199" s="94"/>
      <c r="U199" s="94"/>
      <c r="V199" s="94"/>
      <c r="W199" s="94"/>
    </row>
    <row r="200" spans="1:23" ht="30" x14ac:dyDescent="0.25">
      <c r="A200" s="120" t="s">
        <v>349</v>
      </c>
      <c r="B200" s="36" t="s">
        <v>327</v>
      </c>
      <c r="C200" s="36"/>
      <c r="D200" s="26">
        <f>D201</f>
        <v>54.300000000000004</v>
      </c>
      <c r="E200" s="102"/>
      <c r="F200" s="102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</row>
    <row r="201" spans="1:23" ht="30" x14ac:dyDescent="0.25">
      <c r="A201" s="38" t="s">
        <v>109</v>
      </c>
      <c r="B201" s="36" t="s">
        <v>327</v>
      </c>
      <c r="C201" s="36">
        <v>200</v>
      </c>
      <c r="D201" s="26">
        <f>E201+U201</f>
        <v>54.300000000000004</v>
      </c>
      <c r="E201" s="102">
        <v>102.4</v>
      </c>
      <c r="F201" s="102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  <c r="U201" s="94">
        <v>-48.1</v>
      </c>
      <c r="V201" s="94"/>
      <c r="W201" s="94"/>
    </row>
    <row r="202" spans="1:23" ht="45" x14ac:dyDescent="0.25">
      <c r="A202" s="38" t="s">
        <v>411</v>
      </c>
      <c r="B202" s="36" t="s">
        <v>412</v>
      </c>
      <c r="C202" s="36"/>
      <c r="D202" s="26">
        <f>D203</f>
        <v>750</v>
      </c>
      <c r="E202" s="102"/>
      <c r="F202" s="102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  <c r="S202" s="94"/>
      <c r="T202" s="94"/>
      <c r="U202" s="94"/>
      <c r="V202" s="94"/>
      <c r="W202" s="94"/>
    </row>
    <row r="203" spans="1:23" ht="30" x14ac:dyDescent="0.25">
      <c r="A203" s="38" t="s">
        <v>138</v>
      </c>
      <c r="B203" s="36" t="s">
        <v>412</v>
      </c>
      <c r="C203" s="36">
        <v>400</v>
      </c>
      <c r="D203" s="26">
        <f>M203+N203</f>
        <v>750</v>
      </c>
      <c r="E203" s="102"/>
      <c r="F203" s="102"/>
      <c r="G203" s="94"/>
      <c r="H203" s="94"/>
      <c r="I203" s="94"/>
      <c r="J203" s="94"/>
      <c r="K203" s="94"/>
      <c r="L203" s="94"/>
      <c r="M203" s="94">
        <v>0</v>
      </c>
      <c r="N203" s="94">
        <v>750</v>
      </c>
      <c r="O203" s="94"/>
      <c r="P203" s="94"/>
      <c r="Q203" s="94"/>
      <c r="R203" s="94"/>
      <c r="S203" s="94"/>
      <c r="T203" s="94"/>
      <c r="U203" s="94"/>
      <c r="V203" s="94"/>
      <c r="W203" s="94"/>
    </row>
    <row r="204" spans="1:23" ht="83.25" customHeight="1" x14ac:dyDescent="0.25">
      <c r="A204" s="38" t="s">
        <v>350</v>
      </c>
      <c r="B204" s="36" t="s">
        <v>226</v>
      </c>
      <c r="C204" s="36"/>
      <c r="D204" s="26">
        <f>D205</f>
        <v>918.30000000000007</v>
      </c>
      <c r="E204" s="102"/>
      <c r="F204" s="102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  <c r="W204" s="94"/>
    </row>
    <row r="205" spans="1:23" ht="32.25" customHeight="1" x14ac:dyDescent="0.25">
      <c r="A205" s="38" t="s">
        <v>109</v>
      </c>
      <c r="B205" s="36" t="s">
        <v>226</v>
      </c>
      <c r="C205" s="36">
        <v>200</v>
      </c>
      <c r="D205" s="26">
        <f>G205+H205</f>
        <v>918.30000000000007</v>
      </c>
      <c r="E205" s="102"/>
      <c r="F205" s="102"/>
      <c r="G205" s="94">
        <v>306.10000000000002</v>
      </c>
      <c r="H205" s="94">
        <v>612.20000000000005</v>
      </c>
      <c r="I205" s="94"/>
      <c r="J205" s="94"/>
      <c r="K205" s="94"/>
      <c r="L205" s="94"/>
      <c r="M205" s="94"/>
      <c r="N205" s="94"/>
      <c r="O205" s="94"/>
      <c r="P205" s="94"/>
      <c r="Q205" s="94"/>
      <c r="R205" s="94"/>
      <c r="S205" s="94"/>
      <c r="T205" s="94"/>
      <c r="U205" s="94"/>
      <c r="V205" s="94"/>
      <c r="W205" s="94"/>
    </row>
    <row r="206" spans="1:23" ht="45" x14ac:dyDescent="0.25">
      <c r="A206" s="37" t="s">
        <v>424</v>
      </c>
      <c r="B206" s="36" t="s">
        <v>270</v>
      </c>
      <c r="C206" s="36"/>
      <c r="D206" s="26">
        <f>D207+D209+D211+D213+D215+D217+D219+D221+D223+D225+D227</f>
        <v>1615.1</v>
      </c>
      <c r="E206" s="102"/>
      <c r="F206" s="102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  <c r="S206" s="94"/>
      <c r="T206" s="94"/>
      <c r="U206" s="94"/>
      <c r="V206" s="94"/>
      <c r="W206" s="94"/>
    </row>
    <row r="207" spans="1:23" ht="75" x14ac:dyDescent="0.25">
      <c r="A207" s="80" t="s">
        <v>414</v>
      </c>
      <c r="B207" s="78" t="s">
        <v>425</v>
      </c>
      <c r="C207" s="78"/>
      <c r="D207" s="79">
        <f>D208</f>
        <v>6</v>
      </c>
      <c r="E207" s="102"/>
      <c r="F207" s="102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  <c r="W207" s="94"/>
    </row>
    <row r="208" spans="1:23" ht="30" x14ac:dyDescent="0.25">
      <c r="A208" s="80" t="s">
        <v>109</v>
      </c>
      <c r="B208" s="78" t="s">
        <v>425</v>
      </c>
      <c r="C208" s="78">
        <v>200</v>
      </c>
      <c r="D208" s="79">
        <f>P208</f>
        <v>6</v>
      </c>
      <c r="E208" s="102"/>
      <c r="F208" s="102"/>
      <c r="G208" s="94"/>
      <c r="H208" s="94"/>
      <c r="I208" s="94"/>
      <c r="J208" s="94"/>
      <c r="K208" s="94"/>
      <c r="L208" s="94"/>
      <c r="M208" s="94"/>
      <c r="N208" s="94"/>
      <c r="O208" s="94"/>
      <c r="P208" s="94">
        <v>6</v>
      </c>
      <c r="Q208" s="94"/>
      <c r="R208" s="94"/>
      <c r="S208" s="94"/>
      <c r="T208" s="94"/>
      <c r="U208" s="94"/>
      <c r="V208" s="94"/>
      <c r="W208" s="94"/>
    </row>
    <row r="209" spans="1:23" ht="75" x14ac:dyDescent="0.25">
      <c r="A209" s="80" t="s">
        <v>415</v>
      </c>
      <c r="B209" s="78" t="s">
        <v>426</v>
      </c>
      <c r="C209" s="78"/>
      <c r="D209" s="79">
        <f>D210</f>
        <v>20</v>
      </c>
      <c r="E209" s="102"/>
      <c r="F209" s="102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94"/>
      <c r="T209" s="94"/>
      <c r="U209" s="94"/>
      <c r="V209" s="94"/>
      <c r="W209" s="94"/>
    </row>
    <row r="210" spans="1:23" ht="30" x14ac:dyDescent="0.25">
      <c r="A210" s="80" t="s">
        <v>109</v>
      </c>
      <c r="B210" s="78" t="s">
        <v>426</v>
      </c>
      <c r="C210" s="78">
        <v>200</v>
      </c>
      <c r="D210" s="79">
        <f>P210</f>
        <v>20</v>
      </c>
      <c r="E210" s="102"/>
      <c r="F210" s="102"/>
      <c r="G210" s="94"/>
      <c r="H210" s="94"/>
      <c r="I210" s="94"/>
      <c r="J210" s="94"/>
      <c r="K210" s="94"/>
      <c r="L210" s="94"/>
      <c r="M210" s="94"/>
      <c r="N210" s="94"/>
      <c r="O210" s="94"/>
      <c r="P210" s="94">
        <v>20</v>
      </c>
      <c r="Q210" s="94"/>
      <c r="R210" s="94"/>
      <c r="S210" s="94"/>
      <c r="T210" s="94"/>
      <c r="U210" s="94"/>
      <c r="V210" s="94"/>
      <c r="W210" s="94"/>
    </row>
    <row r="211" spans="1:23" ht="30" x14ac:dyDescent="0.25">
      <c r="A211" s="38" t="s">
        <v>376</v>
      </c>
      <c r="B211" s="36" t="s">
        <v>388</v>
      </c>
      <c r="C211" s="36"/>
      <c r="D211" s="26">
        <f>D212</f>
        <v>250</v>
      </c>
      <c r="E211" s="102"/>
      <c r="F211" s="102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  <c r="S211" s="94"/>
      <c r="T211" s="94"/>
      <c r="U211" s="94"/>
      <c r="V211" s="94"/>
      <c r="W211" s="94"/>
    </row>
    <row r="212" spans="1:23" ht="30" x14ac:dyDescent="0.25">
      <c r="A212" s="38" t="s">
        <v>109</v>
      </c>
      <c r="B212" s="36" t="s">
        <v>388</v>
      </c>
      <c r="C212" s="36">
        <v>200</v>
      </c>
      <c r="D212" s="26">
        <f>G212+H212</f>
        <v>250</v>
      </c>
      <c r="E212" s="102"/>
      <c r="F212" s="102"/>
      <c r="G212" s="94">
        <v>0</v>
      </c>
      <c r="H212" s="94">
        <v>250</v>
      </c>
      <c r="I212" s="94"/>
      <c r="J212" s="94"/>
      <c r="K212" s="94"/>
      <c r="L212" s="94"/>
      <c r="M212" s="94"/>
      <c r="N212" s="94"/>
      <c r="O212" s="94"/>
      <c r="P212" s="94"/>
      <c r="Q212" s="94"/>
      <c r="R212" s="94"/>
      <c r="S212" s="94"/>
      <c r="T212" s="94"/>
      <c r="U212" s="94"/>
      <c r="V212" s="94"/>
      <c r="W212" s="94"/>
    </row>
    <row r="213" spans="1:23" ht="75" x14ac:dyDescent="0.25">
      <c r="A213" s="38" t="s">
        <v>416</v>
      </c>
      <c r="B213" s="78" t="s">
        <v>427</v>
      </c>
      <c r="C213" s="36"/>
      <c r="D213" s="26">
        <f>D214</f>
        <v>330</v>
      </c>
      <c r="E213" s="102"/>
      <c r="F213" s="102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4"/>
      <c r="U213" s="94"/>
      <c r="V213" s="94"/>
      <c r="W213" s="94"/>
    </row>
    <row r="214" spans="1:23" ht="33" customHeight="1" x14ac:dyDescent="0.25">
      <c r="A214" s="38" t="s">
        <v>109</v>
      </c>
      <c r="B214" s="78" t="s">
        <v>427</v>
      </c>
      <c r="C214" s="36">
        <v>200</v>
      </c>
      <c r="D214" s="26">
        <f>P214</f>
        <v>330</v>
      </c>
      <c r="E214" s="102"/>
      <c r="F214" s="102"/>
      <c r="G214" s="94"/>
      <c r="H214" s="94"/>
      <c r="I214" s="94"/>
      <c r="J214" s="94"/>
      <c r="K214" s="94"/>
      <c r="L214" s="94"/>
      <c r="M214" s="94"/>
      <c r="N214" s="94"/>
      <c r="O214" s="94"/>
      <c r="P214" s="94">
        <v>330</v>
      </c>
      <c r="Q214" s="94"/>
      <c r="R214" s="94"/>
      <c r="S214" s="94"/>
      <c r="T214" s="94"/>
      <c r="U214" s="94"/>
      <c r="V214" s="94"/>
      <c r="W214" s="94"/>
    </row>
    <row r="215" spans="1:23" ht="75" x14ac:dyDescent="0.25">
      <c r="A215" s="38" t="s">
        <v>417</v>
      </c>
      <c r="B215" s="78" t="s">
        <v>428</v>
      </c>
      <c r="C215" s="36"/>
      <c r="D215" s="26">
        <f>D216</f>
        <v>400</v>
      </c>
      <c r="E215" s="102"/>
      <c r="F215" s="102"/>
      <c r="G215" s="94"/>
      <c r="H215" s="94"/>
      <c r="I215" s="94"/>
      <c r="J215" s="94"/>
      <c r="K215" s="94"/>
      <c r="L215" s="94"/>
      <c r="M215" s="94"/>
      <c r="N215" s="94"/>
      <c r="O215" s="94"/>
      <c r="P215" s="94"/>
      <c r="Q215" s="94"/>
      <c r="R215" s="94"/>
      <c r="S215" s="94"/>
      <c r="T215" s="94"/>
      <c r="U215" s="94"/>
      <c r="V215" s="94"/>
      <c r="W215" s="94"/>
    </row>
    <row r="216" spans="1:23" ht="31.5" customHeight="1" x14ac:dyDescent="0.25">
      <c r="A216" s="38" t="s">
        <v>109</v>
      </c>
      <c r="B216" s="78" t="s">
        <v>428</v>
      </c>
      <c r="C216" s="36">
        <v>200</v>
      </c>
      <c r="D216" s="26">
        <f>P216</f>
        <v>400</v>
      </c>
      <c r="E216" s="102"/>
      <c r="F216" s="102"/>
      <c r="G216" s="94"/>
      <c r="H216" s="94"/>
      <c r="I216" s="94"/>
      <c r="J216" s="94"/>
      <c r="K216" s="94"/>
      <c r="L216" s="94"/>
      <c r="M216" s="94"/>
      <c r="N216" s="94"/>
      <c r="O216" s="94"/>
      <c r="P216" s="94">
        <v>400</v>
      </c>
      <c r="Q216" s="94"/>
      <c r="R216" s="94"/>
      <c r="S216" s="94"/>
      <c r="T216" s="94"/>
      <c r="U216" s="94"/>
      <c r="V216" s="94"/>
      <c r="W216" s="94"/>
    </row>
    <row r="217" spans="1:23" ht="75" x14ac:dyDescent="0.25">
      <c r="A217" s="38" t="s">
        <v>418</v>
      </c>
      <c r="B217" s="78" t="s">
        <v>429</v>
      </c>
      <c r="C217" s="36"/>
      <c r="D217" s="26">
        <f>D218</f>
        <v>198</v>
      </c>
      <c r="E217" s="102"/>
      <c r="F217" s="102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94"/>
      <c r="S217" s="94"/>
      <c r="T217" s="94"/>
      <c r="U217" s="94"/>
      <c r="V217" s="94"/>
      <c r="W217" s="94"/>
    </row>
    <row r="218" spans="1:23" ht="34.5" customHeight="1" x14ac:dyDescent="0.25">
      <c r="A218" s="38" t="s">
        <v>109</v>
      </c>
      <c r="B218" s="78" t="s">
        <v>429</v>
      </c>
      <c r="C218" s="36">
        <v>200</v>
      </c>
      <c r="D218" s="26">
        <f>P218</f>
        <v>198</v>
      </c>
      <c r="E218" s="102"/>
      <c r="F218" s="102"/>
      <c r="G218" s="94"/>
      <c r="H218" s="94"/>
      <c r="I218" s="94"/>
      <c r="J218" s="94"/>
      <c r="K218" s="94"/>
      <c r="L218" s="94"/>
      <c r="M218" s="94"/>
      <c r="N218" s="94"/>
      <c r="O218" s="94"/>
      <c r="P218" s="94">
        <v>198</v>
      </c>
      <c r="Q218" s="94"/>
      <c r="R218" s="94"/>
      <c r="S218" s="94"/>
      <c r="T218" s="94"/>
      <c r="U218" s="94"/>
      <c r="V218" s="94"/>
      <c r="W218" s="94"/>
    </row>
    <row r="219" spans="1:23" ht="75" x14ac:dyDescent="0.25">
      <c r="A219" s="38" t="s">
        <v>419</v>
      </c>
      <c r="B219" s="78" t="s">
        <v>430</v>
      </c>
      <c r="C219" s="36"/>
      <c r="D219" s="26">
        <f>D220</f>
        <v>396</v>
      </c>
      <c r="E219" s="102"/>
      <c r="F219" s="102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94"/>
      <c r="S219" s="94"/>
      <c r="T219" s="94"/>
      <c r="U219" s="94"/>
      <c r="V219" s="94"/>
      <c r="W219" s="94"/>
    </row>
    <row r="220" spans="1:23" ht="39.75" customHeight="1" x14ac:dyDescent="0.25">
      <c r="A220" s="38" t="s">
        <v>109</v>
      </c>
      <c r="B220" s="78" t="s">
        <v>430</v>
      </c>
      <c r="C220" s="36">
        <v>200</v>
      </c>
      <c r="D220" s="26">
        <f>P220</f>
        <v>396</v>
      </c>
      <c r="E220" s="102"/>
      <c r="F220" s="102"/>
      <c r="G220" s="94"/>
      <c r="H220" s="94"/>
      <c r="I220" s="94"/>
      <c r="J220" s="94"/>
      <c r="K220" s="94"/>
      <c r="L220" s="94"/>
      <c r="M220" s="94"/>
      <c r="N220" s="94"/>
      <c r="O220" s="94"/>
      <c r="P220" s="94">
        <v>396</v>
      </c>
      <c r="Q220" s="94"/>
      <c r="R220" s="94"/>
      <c r="S220" s="94"/>
      <c r="T220" s="94"/>
      <c r="U220" s="94"/>
      <c r="V220" s="94"/>
      <c r="W220" s="94"/>
    </row>
    <row r="221" spans="1:23" ht="75" x14ac:dyDescent="0.25">
      <c r="A221" s="80" t="s">
        <v>422</v>
      </c>
      <c r="B221" s="78" t="s">
        <v>431</v>
      </c>
      <c r="C221" s="78"/>
      <c r="D221" s="79">
        <f>D222</f>
        <v>5</v>
      </c>
      <c r="E221" s="102"/>
      <c r="F221" s="102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  <c r="U221" s="94"/>
      <c r="V221" s="94"/>
      <c r="W221" s="94"/>
    </row>
    <row r="222" spans="1:23" ht="30" x14ac:dyDescent="0.25">
      <c r="A222" s="80" t="s">
        <v>109</v>
      </c>
      <c r="B222" s="78" t="s">
        <v>431</v>
      </c>
      <c r="C222" s="78">
        <v>200</v>
      </c>
      <c r="D222" s="79">
        <f>P222</f>
        <v>5</v>
      </c>
      <c r="E222" s="102"/>
      <c r="F222" s="102"/>
      <c r="G222" s="94"/>
      <c r="H222" s="94"/>
      <c r="I222" s="94"/>
      <c r="J222" s="94"/>
      <c r="K222" s="94"/>
      <c r="L222" s="94"/>
      <c r="M222" s="94"/>
      <c r="N222" s="94"/>
      <c r="O222" s="94"/>
      <c r="P222" s="94">
        <v>5</v>
      </c>
      <c r="Q222" s="94"/>
      <c r="R222" s="94"/>
      <c r="S222" s="94"/>
      <c r="T222" s="94"/>
      <c r="U222" s="94"/>
      <c r="V222" s="94"/>
      <c r="W222" s="94"/>
    </row>
    <row r="223" spans="1:23" ht="75" x14ac:dyDescent="0.25">
      <c r="A223" s="80" t="s">
        <v>423</v>
      </c>
      <c r="B223" s="78" t="s">
        <v>432</v>
      </c>
      <c r="C223" s="78"/>
      <c r="D223" s="79">
        <f>D224</f>
        <v>4.0999999999999996</v>
      </c>
      <c r="E223" s="102"/>
      <c r="F223" s="102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  <c r="U223" s="94"/>
      <c r="V223" s="94"/>
      <c r="W223" s="94"/>
    </row>
    <row r="224" spans="1:23" ht="30" x14ac:dyDescent="0.25">
      <c r="A224" s="80" t="s">
        <v>109</v>
      </c>
      <c r="B224" s="78" t="s">
        <v>432</v>
      </c>
      <c r="C224" s="78">
        <v>200</v>
      </c>
      <c r="D224" s="79">
        <f>P224</f>
        <v>4.0999999999999996</v>
      </c>
      <c r="E224" s="102"/>
      <c r="F224" s="102"/>
      <c r="G224" s="94"/>
      <c r="H224" s="94"/>
      <c r="I224" s="94"/>
      <c r="J224" s="94"/>
      <c r="K224" s="94"/>
      <c r="L224" s="94"/>
      <c r="M224" s="94"/>
      <c r="N224" s="94"/>
      <c r="O224" s="94"/>
      <c r="P224" s="94">
        <v>4.0999999999999996</v>
      </c>
      <c r="Q224" s="94"/>
      <c r="R224" s="94"/>
      <c r="S224" s="94"/>
      <c r="T224" s="94"/>
      <c r="U224" s="94"/>
      <c r="V224" s="94"/>
      <c r="W224" s="94"/>
    </row>
    <row r="225" spans="1:23" ht="60" x14ac:dyDescent="0.25">
      <c r="A225" s="80" t="s">
        <v>420</v>
      </c>
      <c r="B225" s="78" t="s">
        <v>433</v>
      </c>
      <c r="C225" s="78"/>
      <c r="D225" s="79">
        <f>D226</f>
        <v>2</v>
      </c>
      <c r="E225" s="102"/>
      <c r="F225" s="102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</row>
    <row r="226" spans="1:23" ht="30" x14ac:dyDescent="0.25">
      <c r="A226" s="80" t="s">
        <v>109</v>
      </c>
      <c r="B226" s="78" t="s">
        <v>433</v>
      </c>
      <c r="C226" s="78">
        <v>200</v>
      </c>
      <c r="D226" s="79">
        <f>P226</f>
        <v>2</v>
      </c>
      <c r="E226" s="102"/>
      <c r="F226" s="102"/>
      <c r="G226" s="94"/>
      <c r="H226" s="94"/>
      <c r="I226" s="94"/>
      <c r="J226" s="94"/>
      <c r="K226" s="94"/>
      <c r="L226" s="94"/>
      <c r="M226" s="94"/>
      <c r="N226" s="94"/>
      <c r="O226" s="94"/>
      <c r="P226" s="94">
        <v>2</v>
      </c>
      <c r="Q226" s="94"/>
      <c r="R226" s="94"/>
      <c r="S226" s="94"/>
      <c r="T226" s="94"/>
      <c r="U226" s="94"/>
      <c r="V226" s="94"/>
      <c r="W226" s="94"/>
    </row>
    <row r="227" spans="1:23" ht="75" x14ac:dyDescent="0.25">
      <c r="A227" s="80" t="s">
        <v>421</v>
      </c>
      <c r="B227" s="78" t="s">
        <v>434</v>
      </c>
      <c r="C227" s="78"/>
      <c r="D227" s="79">
        <f>D228</f>
        <v>4</v>
      </c>
      <c r="E227" s="102"/>
      <c r="F227" s="102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  <c r="S227" s="94"/>
      <c r="T227" s="94"/>
      <c r="U227" s="94"/>
      <c r="V227" s="94"/>
      <c r="W227" s="94"/>
    </row>
    <row r="228" spans="1:23" ht="30" x14ac:dyDescent="0.25">
      <c r="A228" s="80" t="s">
        <v>109</v>
      </c>
      <c r="B228" s="78" t="s">
        <v>434</v>
      </c>
      <c r="C228" s="78">
        <v>200</v>
      </c>
      <c r="D228" s="79">
        <f>P228</f>
        <v>4</v>
      </c>
      <c r="E228" s="102"/>
      <c r="F228" s="102"/>
      <c r="G228" s="94"/>
      <c r="H228" s="94"/>
      <c r="I228" s="94"/>
      <c r="J228" s="94"/>
      <c r="K228" s="94"/>
      <c r="L228" s="94"/>
      <c r="M228" s="94"/>
      <c r="N228" s="94"/>
      <c r="O228" s="94"/>
      <c r="P228" s="94">
        <v>4</v>
      </c>
      <c r="Q228" s="94"/>
      <c r="R228" s="94"/>
      <c r="S228" s="94"/>
      <c r="T228" s="94"/>
      <c r="U228" s="94"/>
      <c r="V228" s="94"/>
      <c r="W228" s="94"/>
    </row>
    <row r="229" spans="1:23" x14ac:dyDescent="0.25">
      <c r="A229" s="53" t="s">
        <v>211</v>
      </c>
      <c r="B229" s="54" t="s">
        <v>71</v>
      </c>
      <c r="C229" s="54"/>
      <c r="D229" s="25">
        <f>D230</f>
        <v>2302.6999999999998</v>
      </c>
      <c r="E229" s="101"/>
      <c r="F229" s="101"/>
      <c r="G229" s="94"/>
      <c r="H229" s="94"/>
      <c r="I229" s="94"/>
      <c r="J229" s="94"/>
      <c r="K229" s="94"/>
      <c r="L229" s="94"/>
      <c r="M229" s="94"/>
      <c r="N229" s="94"/>
      <c r="O229" s="94"/>
      <c r="P229" s="94"/>
      <c r="Q229" s="94"/>
      <c r="R229" s="94"/>
      <c r="S229" s="94"/>
      <c r="T229" s="94"/>
      <c r="U229" s="94"/>
      <c r="V229" s="94"/>
      <c r="W229" s="94"/>
    </row>
    <row r="230" spans="1:23" ht="30" x14ac:dyDescent="0.25">
      <c r="A230" s="55" t="s">
        <v>18</v>
      </c>
      <c r="B230" s="36" t="s">
        <v>72</v>
      </c>
      <c r="C230" s="36"/>
      <c r="D230" s="26">
        <f>D231+D233+D235+D237</f>
        <v>2302.6999999999998</v>
      </c>
      <c r="E230" s="102"/>
      <c r="F230" s="102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94"/>
      <c r="R230" s="94"/>
      <c r="S230" s="94"/>
      <c r="T230" s="94"/>
      <c r="U230" s="94"/>
      <c r="V230" s="94"/>
      <c r="W230" s="94"/>
    </row>
    <row r="231" spans="1:23" ht="130.5" customHeight="1" x14ac:dyDescent="0.25">
      <c r="A231" s="56" t="s">
        <v>328</v>
      </c>
      <c r="B231" s="36" t="s">
        <v>73</v>
      </c>
      <c r="C231" s="36"/>
      <c r="D231" s="26">
        <f>D232</f>
        <v>1000</v>
      </c>
      <c r="E231" s="102"/>
      <c r="F231" s="102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94"/>
      <c r="U231" s="94"/>
      <c r="V231" s="94"/>
      <c r="W231" s="94"/>
    </row>
    <row r="232" spans="1:23" ht="30" x14ac:dyDescent="0.25">
      <c r="A232" s="37" t="s">
        <v>109</v>
      </c>
      <c r="B232" s="36" t="s">
        <v>73</v>
      </c>
      <c r="C232" s="36">
        <v>200</v>
      </c>
      <c r="D232" s="26">
        <v>1000</v>
      </c>
      <c r="E232" s="102"/>
      <c r="F232" s="102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  <c r="U232" s="94"/>
      <c r="V232" s="94"/>
      <c r="W232" s="94"/>
    </row>
    <row r="233" spans="1:23" x14ac:dyDescent="0.25">
      <c r="A233" s="55" t="s">
        <v>351</v>
      </c>
      <c r="B233" s="36" t="s">
        <v>161</v>
      </c>
      <c r="C233" s="36"/>
      <c r="D233" s="26">
        <f>D234</f>
        <v>100</v>
      </c>
      <c r="E233" s="102"/>
      <c r="F233" s="102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  <c r="U233" s="94"/>
      <c r="V233" s="94"/>
      <c r="W233" s="94"/>
    </row>
    <row r="234" spans="1:23" ht="30" x14ac:dyDescent="0.25">
      <c r="A234" s="37" t="s">
        <v>109</v>
      </c>
      <c r="B234" s="36" t="s">
        <v>161</v>
      </c>
      <c r="C234" s="36">
        <v>200</v>
      </c>
      <c r="D234" s="26">
        <v>100</v>
      </c>
      <c r="E234" s="102"/>
      <c r="F234" s="102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  <c r="S234" s="94"/>
      <c r="T234" s="94"/>
      <c r="U234" s="94"/>
      <c r="V234" s="94"/>
      <c r="W234" s="94"/>
    </row>
    <row r="235" spans="1:23" ht="106.5" customHeight="1" x14ac:dyDescent="0.25">
      <c r="A235" s="56" t="s">
        <v>117</v>
      </c>
      <c r="B235" s="36" t="s">
        <v>74</v>
      </c>
      <c r="C235" s="36"/>
      <c r="D235" s="26">
        <f>D236</f>
        <v>1</v>
      </c>
      <c r="E235" s="102"/>
      <c r="F235" s="102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  <c r="S235" s="94"/>
      <c r="T235" s="94"/>
      <c r="U235" s="94"/>
      <c r="V235" s="94"/>
      <c r="W235" s="94"/>
    </row>
    <row r="236" spans="1:23" ht="30" x14ac:dyDescent="0.25">
      <c r="A236" s="37" t="s">
        <v>109</v>
      </c>
      <c r="B236" s="36" t="s">
        <v>74</v>
      </c>
      <c r="C236" s="36">
        <v>200</v>
      </c>
      <c r="D236" s="26">
        <v>1</v>
      </c>
      <c r="E236" s="102"/>
      <c r="F236" s="102"/>
      <c r="G236" s="94"/>
      <c r="H236" s="94"/>
      <c r="I236" s="94"/>
      <c r="J236" s="94"/>
      <c r="K236" s="94"/>
      <c r="L236" s="94"/>
      <c r="M236" s="94"/>
      <c r="N236" s="94"/>
      <c r="O236" s="94"/>
      <c r="P236" s="94"/>
      <c r="Q236" s="94"/>
      <c r="R236" s="94"/>
      <c r="S236" s="94"/>
      <c r="T236" s="94"/>
      <c r="U236" s="94"/>
      <c r="V236" s="94"/>
      <c r="W236" s="94"/>
    </row>
    <row r="237" spans="1:23" ht="80.25" customHeight="1" x14ac:dyDescent="0.25">
      <c r="A237" s="56" t="s">
        <v>250</v>
      </c>
      <c r="B237" s="36" t="s">
        <v>246</v>
      </c>
      <c r="C237" s="36"/>
      <c r="D237" s="26">
        <f>D238</f>
        <v>1201.7</v>
      </c>
      <c r="E237" s="102"/>
      <c r="F237" s="102"/>
      <c r="G237" s="94"/>
      <c r="H237" s="94"/>
      <c r="I237" s="94"/>
      <c r="J237" s="94"/>
      <c r="K237" s="94"/>
      <c r="L237" s="94"/>
      <c r="M237" s="94"/>
      <c r="N237" s="94"/>
      <c r="O237" s="94"/>
      <c r="P237" s="94"/>
      <c r="Q237" s="94"/>
      <c r="R237" s="94"/>
      <c r="S237" s="94"/>
      <c r="T237" s="94"/>
      <c r="U237" s="94"/>
      <c r="V237" s="94"/>
      <c r="W237" s="94"/>
    </row>
    <row r="238" spans="1:23" ht="30" x14ac:dyDescent="0.25">
      <c r="A238" s="55" t="s">
        <v>138</v>
      </c>
      <c r="B238" s="36" t="s">
        <v>246</v>
      </c>
      <c r="C238" s="36">
        <v>400</v>
      </c>
      <c r="D238" s="26">
        <f>G238+H238</f>
        <v>1201.7</v>
      </c>
      <c r="E238" s="102"/>
      <c r="F238" s="102"/>
      <c r="G238" s="94">
        <v>1202</v>
      </c>
      <c r="H238" s="94">
        <v>-0.3</v>
      </c>
      <c r="I238" s="94"/>
      <c r="J238" s="94"/>
      <c r="K238" s="94"/>
      <c r="L238" s="94"/>
      <c r="M238" s="94"/>
      <c r="N238" s="94"/>
      <c r="O238" s="94"/>
      <c r="P238" s="94"/>
      <c r="Q238" s="94"/>
      <c r="R238" s="94"/>
      <c r="S238" s="94"/>
      <c r="T238" s="94"/>
      <c r="U238" s="94"/>
      <c r="V238" s="94"/>
      <c r="W238" s="94"/>
    </row>
    <row r="239" spans="1:23" ht="42.75" x14ac:dyDescent="0.25">
      <c r="A239" s="33" t="s">
        <v>300</v>
      </c>
      <c r="B239" s="34" t="s">
        <v>75</v>
      </c>
      <c r="C239" s="34"/>
      <c r="D239" s="24">
        <f>D240+D256</f>
        <v>87284.2</v>
      </c>
      <c r="E239" s="100"/>
      <c r="F239" s="100"/>
      <c r="G239" s="94"/>
      <c r="H239" s="94"/>
      <c r="I239" s="94"/>
      <c r="J239" s="94"/>
      <c r="K239" s="94"/>
      <c r="L239" s="94"/>
      <c r="M239" s="94"/>
      <c r="N239" s="94"/>
      <c r="O239" s="94"/>
      <c r="P239" s="94"/>
      <c r="Q239" s="94"/>
      <c r="R239" s="94"/>
      <c r="S239" s="94"/>
      <c r="T239" s="94"/>
      <c r="U239" s="94"/>
      <c r="V239" s="94"/>
      <c r="W239" s="94"/>
    </row>
    <row r="240" spans="1:23" ht="45" x14ac:dyDescent="0.25">
      <c r="A240" s="53" t="s">
        <v>212</v>
      </c>
      <c r="B240" s="54" t="s">
        <v>76</v>
      </c>
      <c r="C240" s="54"/>
      <c r="D240" s="25">
        <f>D241</f>
        <v>86926.2</v>
      </c>
      <c r="E240" s="101"/>
      <c r="F240" s="101"/>
      <c r="G240" s="94"/>
      <c r="H240" s="94"/>
      <c r="I240" s="94"/>
      <c r="J240" s="94"/>
      <c r="K240" s="94"/>
      <c r="L240" s="94"/>
      <c r="M240" s="94"/>
      <c r="N240" s="94"/>
      <c r="O240" s="94"/>
      <c r="P240" s="94"/>
      <c r="Q240" s="94"/>
      <c r="R240" s="94"/>
      <c r="S240" s="94"/>
      <c r="T240" s="94"/>
      <c r="U240" s="94"/>
      <c r="V240" s="94"/>
      <c r="W240" s="94"/>
    </row>
    <row r="241" spans="1:23" ht="75" x14ac:dyDescent="0.25">
      <c r="A241" s="55" t="s">
        <v>21</v>
      </c>
      <c r="B241" s="36" t="s">
        <v>77</v>
      </c>
      <c r="C241" s="36"/>
      <c r="D241" s="26">
        <f>D242+D244+D246+D248+D252+D250+D254</f>
        <v>86926.2</v>
      </c>
      <c r="E241" s="102"/>
      <c r="F241" s="102"/>
      <c r="G241" s="94"/>
      <c r="H241" s="94"/>
      <c r="I241" s="94"/>
      <c r="J241" s="94"/>
      <c r="K241" s="94"/>
      <c r="L241" s="94"/>
      <c r="M241" s="94"/>
      <c r="N241" s="94"/>
      <c r="O241" s="94"/>
      <c r="P241" s="94"/>
      <c r="Q241" s="94"/>
      <c r="R241" s="94"/>
      <c r="S241" s="94"/>
      <c r="T241" s="94"/>
      <c r="U241" s="94"/>
      <c r="V241" s="94"/>
      <c r="W241" s="94"/>
    </row>
    <row r="242" spans="1:23" ht="54.75" customHeight="1" x14ac:dyDescent="0.25">
      <c r="A242" s="63" t="s">
        <v>205</v>
      </c>
      <c r="B242" s="36" t="s">
        <v>78</v>
      </c>
      <c r="C242" s="36"/>
      <c r="D242" s="26">
        <f>D243</f>
        <v>52928.2</v>
      </c>
      <c r="E242" s="102"/>
      <c r="F242" s="102"/>
      <c r="G242" s="94"/>
      <c r="H242" s="94"/>
      <c r="I242" s="94"/>
      <c r="J242" s="94"/>
      <c r="K242" s="94"/>
      <c r="L242" s="94"/>
      <c r="M242" s="94"/>
      <c r="N242" s="94"/>
      <c r="O242" s="94"/>
      <c r="P242" s="94"/>
      <c r="Q242" s="94"/>
      <c r="R242" s="94"/>
      <c r="S242" s="94"/>
      <c r="T242" s="94"/>
      <c r="U242" s="94"/>
      <c r="V242" s="94"/>
      <c r="W242" s="94"/>
    </row>
    <row r="243" spans="1:23" ht="30" x14ac:dyDescent="0.25">
      <c r="A243" s="37" t="s">
        <v>109</v>
      </c>
      <c r="B243" s="36" t="s">
        <v>78</v>
      </c>
      <c r="C243" s="36">
        <v>200</v>
      </c>
      <c r="D243" s="26">
        <f>G243+H243+L243+P243+S243</f>
        <v>52928.2</v>
      </c>
      <c r="E243" s="102"/>
      <c r="F243" s="102"/>
      <c r="G243" s="94">
        <v>39234</v>
      </c>
      <c r="H243" s="94">
        <v>11922.2</v>
      </c>
      <c r="I243" s="94"/>
      <c r="J243" s="94"/>
      <c r="K243" s="94"/>
      <c r="L243" s="94">
        <v>-70</v>
      </c>
      <c r="M243" s="94"/>
      <c r="N243" s="94"/>
      <c r="O243" s="94"/>
      <c r="P243" s="94">
        <v>-158</v>
      </c>
      <c r="Q243" s="94"/>
      <c r="R243" s="94"/>
      <c r="S243" s="94">
        <v>2000</v>
      </c>
      <c r="T243" s="94"/>
      <c r="U243" s="94"/>
      <c r="V243" s="94"/>
      <c r="W243" s="94"/>
    </row>
    <row r="244" spans="1:23" ht="120" x14ac:dyDescent="0.25">
      <c r="A244" s="37" t="s">
        <v>204</v>
      </c>
      <c r="B244" s="36" t="s">
        <v>163</v>
      </c>
      <c r="C244" s="39"/>
      <c r="D244" s="27">
        <f>D245</f>
        <v>100</v>
      </c>
      <c r="E244" s="104"/>
      <c r="F244" s="104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94"/>
      <c r="S244" s="94"/>
      <c r="T244" s="94"/>
      <c r="U244" s="94"/>
      <c r="V244" s="94"/>
      <c r="W244" s="94"/>
    </row>
    <row r="245" spans="1:23" ht="30" x14ac:dyDescent="0.25">
      <c r="A245" s="37" t="s">
        <v>109</v>
      </c>
      <c r="B245" s="36" t="s">
        <v>163</v>
      </c>
      <c r="C245" s="39" t="s">
        <v>130</v>
      </c>
      <c r="D245" s="27">
        <v>100</v>
      </c>
      <c r="E245" s="104"/>
      <c r="F245" s="104"/>
      <c r="G245" s="94"/>
      <c r="H245" s="94"/>
      <c r="I245" s="94"/>
      <c r="J245" s="94"/>
      <c r="K245" s="94"/>
      <c r="L245" s="94"/>
      <c r="M245" s="94"/>
      <c r="N245" s="94"/>
      <c r="O245" s="94"/>
      <c r="P245" s="94"/>
      <c r="Q245" s="94"/>
      <c r="R245" s="94"/>
      <c r="S245" s="94"/>
      <c r="T245" s="94"/>
      <c r="U245" s="94"/>
      <c r="V245" s="94"/>
      <c r="W245" s="94"/>
    </row>
    <row r="246" spans="1:23" ht="45" x14ac:dyDescent="0.25">
      <c r="A246" s="65" t="s">
        <v>269</v>
      </c>
      <c r="B246" s="36" t="s">
        <v>261</v>
      </c>
      <c r="C246" s="39"/>
      <c r="D246" s="26">
        <f>D247</f>
        <v>1000</v>
      </c>
      <c r="E246" s="102"/>
      <c r="F246" s="102"/>
      <c r="G246" s="94"/>
      <c r="H246" s="94"/>
      <c r="I246" s="94"/>
      <c r="J246" s="94"/>
      <c r="K246" s="94"/>
      <c r="L246" s="94"/>
      <c r="M246" s="94"/>
      <c r="N246" s="94"/>
      <c r="O246" s="94"/>
      <c r="P246" s="94"/>
      <c r="Q246" s="94"/>
      <c r="R246" s="94"/>
      <c r="S246" s="94"/>
      <c r="T246" s="94"/>
      <c r="U246" s="94"/>
      <c r="V246" s="94"/>
      <c r="W246" s="94"/>
    </row>
    <row r="247" spans="1:23" ht="30" x14ac:dyDescent="0.25">
      <c r="A247" s="37" t="s">
        <v>109</v>
      </c>
      <c r="B247" s="36" t="s">
        <v>261</v>
      </c>
      <c r="C247" s="39" t="s">
        <v>130</v>
      </c>
      <c r="D247" s="26">
        <v>1000</v>
      </c>
      <c r="E247" s="102"/>
      <c r="F247" s="102"/>
      <c r="G247" s="94"/>
      <c r="H247" s="94"/>
      <c r="I247" s="94"/>
      <c r="J247" s="94"/>
      <c r="K247" s="94"/>
      <c r="L247" s="94"/>
      <c r="M247" s="94"/>
      <c r="N247" s="94"/>
      <c r="O247" s="94"/>
      <c r="P247" s="94"/>
      <c r="Q247" s="94"/>
      <c r="R247" s="94"/>
      <c r="S247" s="94"/>
      <c r="T247" s="94"/>
      <c r="U247" s="94"/>
      <c r="V247" s="94"/>
      <c r="W247" s="94"/>
    </row>
    <row r="248" spans="1:23" ht="75" x14ac:dyDescent="0.25">
      <c r="A248" s="55" t="s">
        <v>219</v>
      </c>
      <c r="B248" s="36" t="s">
        <v>79</v>
      </c>
      <c r="C248" s="36"/>
      <c r="D248" s="26">
        <f>D249</f>
        <v>25639</v>
      </c>
      <c r="E248" s="102"/>
      <c r="F248" s="102"/>
      <c r="G248" s="94"/>
      <c r="H248" s="94"/>
      <c r="I248" s="94"/>
      <c r="J248" s="94"/>
      <c r="K248" s="94"/>
      <c r="L248" s="94"/>
      <c r="M248" s="94"/>
      <c r="N248" s="94"/>
      <c r="O248" s="94"/>
      <c r="P248" s="94"/>
      <c r="Q248" s="94"/>
      <c r="R248" s="94"/>
      <c r="S248" s="94"/>
      <c r="T248" s="94"/>
      <c r="U248" s="94"/>
      <c r="V248" s="94"/>
      <c r="W248" s="94"/>
    </row>
    <row r="249" spans="1:23" ht="30" x14ac:dyDescent="0.25">
      <c r="A249" s="37" t="s">
        <v>109</v>
      </c>
      <c r="B249" s="36" t="s">
        <v>79</v>
      </c>
      <c r="C249" s="36">
        <v>200</v>
      </c>
      <c r="D249" s="26">
        <v>25639</v>
      </c>
      <c r="E249" s="102"/>
      <c r="F249" s="102"/>
      <c r="G249" s="94"/>
      <c r="H249" s="94"/>
      <c r="I249" s="94"/>
      <c r="J249" s="94"/>
      <c r="K249" s="94"/>
      <c r="L249" s="94"/>
      <c r="M249" s="94"/>
      <c r="N249" s="94"/>
      <c r="O249" s="94"/>
      <c r="P249" s="94"/>
      <c r="Q249" s="94"/>
      <c r="R249" s="94"/>
      <c r="S249" s="94"/>
      <c r="T249" s="94"/>
      <c r="U249" s="94"/>
      <c r="V249" s="94"/>
      <c r="W249" s="94"/>
    </row>
    <row r="250" spans="1:23" ht="60" customHeight="1" x14ac:dyDescent="0.25">
      <c r="A250" s="37" t="s">
        <v>401</v>
      </c>
      <c r="B250" s="36" t="s">
        <v>402</v>
      </c>
      <c r="C250" s="36"/>
      <c r="D250" s="26">
        <f>D251</f>
        <v>6930</v>
      </c>
      <c r="E250" s="102"/>
      <c r="F250" s="102"/>
      <c r="G250" s="94"/>
      <c r="H250" s="94"/>
      <c r="I250" s="94"/>
      <c r="J250" s="94"/>
      <c r="K250" s="94"/>
      <c r="L250" s="94"/>
      <c r="M250" s="94"/>
      <c r="N250" s="94"/>
      <c r="O250" s="94"/>
      <c r="P250" s="94"/>
      <c r="Q250" s="94"/>
      <c r="R250" s="94"/>
      <c r="S250" s="94"/>
      <c r="T250" s="94"/>
      <c r="U250" s="94"/>
      <c r="V250" s="94"/>
      <c r="W250" s="94"/>
    </row>
    <row r="251" spans="1:23" ht="29.25" customHeight="1" x14ac:dyDescent="0.25">
      <c r="A251" s="37" t="s">
        <v>109</v>
      </c>
      <c r="B251" s="36" t="s">
        <v>402</v>
      </c>
      <c r="C251" s="36">
        <v>200</v>
      </c>
      <c r="D251" s="26">
        <f>K251+L251</f>
        <v>6930</v>
      </c>
      <c r="E251" s="102"/>
      <c r="F251" s="102"/>
      <c r="G251" s="94"/>
      <c r="H251" s="94"/>
      <c r="I251" s="94"/>
      <c r="J251" s="94"/>
      <c r="K251" s="94">
        <v>0</v>
      </c>
      <c r="L251" s="94">
        <v>6930</v>
      </c>
      <c r="M251" s="94"/>
      <c r="N251" s="94"/>
      <c r="O251" s="94"/>
      <c r="P251" s="94"/>
      <c r="Q251" s="94"/>
      <c r="R251" s="94"/>
      <c r="S251" s="94"/>
      <c r="T251" s="94"/>
      <c r="U251" s="94"/>
      <c r="V251" s="94"/>
      <c r="W251" s="94"/>
    </row>
    <row r="252" spans="1:23" ht="69" customHeight="1" x14ac:dyDescent="0.25">
      <c r="A252" s="56" t="s">
        <v>115</v>
      </c>
      <c r="B252" s="36" t="s">
        <v>170</v>
      </c>
      <c r="C252" s="36"/>
      <c r="D252" s="26">
        <f>D253</f>
        <v>259</v>
      </c>
      <c r="E252" s="102"/>
      <c r="F252" s="102"/>
      <c r="G252" s="94"/>
      <c r="H252" s="94"/>
      <c r="I252" s="94"/>
      <c r="J252" s="94"/>
      <c r="K252" s="94"/>
      <c r="L252" s="94"/>
      <c r="M252" s="94"/>
      <c r="N252" s="94"/>
      <c r="O252" s="94"/>
      <c r="P252" s="94"/>
      <c r="Q252" s="94"/>
      <c r="R252" s="94"/>
      <c r="S252" s="94"/>
      <c r="T252" s="94"/>
      <c r="U252" s="94"/>
      <c r="V252" s="94"/>
      <c r="W252" s="94"/>
    </row>
    <row r="253" spans="1:23" ht="30" x14ac:dyDescent="0.25">
      <c r="A253" s="37" t="s">
        <v>109</v>
      </c>
      <c r="B253" s="36" t="s">
        <v>170</v>
      </c>
      <c r="C253" s="36">
        <v>200</v>
      </c>
      <c r="D253" s="26">
        <v>259</v>
      </c>
      <c r="E253" s="102"/>
      <c r="F253" s="102"/>
      <c r="G253" s="94"/>
      <c r="H253" s="94"/>
      <c r="I253" s="94"/>
      <c r="J253" s="94"/>
      <c r="K253" s="94"/>
      <c r="L253" s="94"/>
      <c r="M253" s="94"/>
      <c r="N253" s="94"/>
      <c r="O253" s="94"/>
      <c r="P253" s="94"/>
      <c r="Q253" s="94"/>
      <c r="R253" s="94"/>
      <c r="S253" s="94"/>
      <c r="T253" s="94"/>
      <c r="U253" s="94"/>
      <c r="V253" s="94"/>
      <c r="W253" s="94"/>
    </row>
    <row r="254" spans="1:23" ht="60" x14ac:dyDescent="0.25">
      <c r="A254" s="37" t="s">
        <v>403</v>
      </c>
      <c r="B254" s="36" t="s">
        <v>404</v>
      </c>
      <c r="C254" s="36"/>
      <c r="D254" s="26">
        <f>D255</f>
        <v>70</v>
      </c>
      <c r="E254" s="102"/>
      <c r="F254" s="102"/>
      <c r="G254" s="94"/>
      <c r="H254" s="94"/>
      <c r="I254" s="94"/>
      <c r="J254" s="94"/>
      <c r="K254" s="94"/>
      <c r="L254" s="94"/>
      <c r="M254" s="94"/>
      <c r="N254" s="94"/>
      <c r="O254" s="94"/>
      <c r="P254" s="94"/>
      <c r="Q254" s="94"/>
      <c r="R254" s="94"/>
      <c r="S254" s="94"/>
      <c r="T254" s="94"/>
      <c r="U254" s="94"/>
      <c r="V254" s="94"/>
      <c r="W254" s="94"/>
    </row>
    <row r="255" spans="1:23" ht="30" x14ac:dyDescent="0.25">
      <c r="A255" s="37" t="s">
        <v>109</v>
      </c>
      <c r="B255" s="36" t="s">
        <v>404</v>
      </c>
      <c r="C255" s="36">
        <v>200</v>
      </c>
      <c r="D255" s="26">
        <f>L255</f>
        <v>70</v>
      </c>
      <c r="E255" s="102"/>
      <c r="F255" s="102"/>
      <c r="G255" s="94"/>
      <c r="H255" s="94"/>
      <c r="I255" s="94"/>
      <c r="J255" s="94"/>
      <c r="K255" s="94">
        <v>0</v>
      </c>
      <c r="L255" s="94">
        <v>70</v>
      </c>
      <c r="M255" s="94"/>
      <c r="N255" s="94"/>
      <c r="O255" s="94"/>
      <c r="P255" s="94"/>
      <c r="Q255" s="94"/>
      <c r="R255" s="94"/>
      <c r="S255" s="94"/>
      <c r="T255" s="94"/>
      <c r="U255" s="94"/>
      <c r="V255" s="94"/>
      <c r="W255" s="94"/>
    </row>
    <row r="256" spans="1:23" ht="30" x14ac:dyDescent="0.25">
      <c r="A256" s="53" t="s">
        <v>221</v>
      </c>
      <c r="B256" s="54" t="s">
        <v>80</v>
      </c>
      <c r="C256" s="54"/>
      <c r="D256" s="25">
        <f>D257</f>
        <v>358</v>
      </c>
      <c r="E256" s="101"/>
      <c r="F256" s="101"/>
      <c r="G256" s="94"/>
      <c r="H256" s="94"/>
      <c r="I256" s="94"/>
      <c r="J256" s="94"/>
      <c r="K256" s="94"/>
      <c r="L256" s="94"/>
      <c r="M256" s="94"/>
      <c r="N256" s="94"/>
      <c r="O256" s="94"/>
      <c r="P256" s="94"/>
      <c r="Q256" s="94"/>
      <c r="R256" s="94"/>
      <c r="S256" s="94"/>
      <c r="T256" s="94"/>
      <c r="U256" s="94"/>
      <c r="V256" s="94"/>
      <c r="W256" s="94"/>
    </row>
    <row r="257" spans="1:23" ht="30" x14ac:dyDescent="0.25">
      <c r="A257" s="55" t="s">
        <v>23</v>
      </c>
      <c r="B257" s="36" t="s">
        <v>81</v>
      </c>
      <c r="C257" s="36"/>
      <c r="D257" s="26">
        <f>D258</f>
        <v>358</v>
      </c>
      <c r="E257" s="102"/>
      <c r="F257" s="102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94"/>
      <c r="S257" s="94"/>
      <c r="T257" s="94"/>
      <c r="U257" s="94"/>
      <c r="V257" s="94"/>
      <c r="W257" s="94"/>
    </row>
    <row r="258" spans="1:23" ht="45" x14ac:dyDescent="0.25">
      <c r="A258" s="55" t="s">
        <v>172</v>
      </c>
      <c r="B258" s="36" t="s">
        <v>173</v>
      </c>
      <c r="C258" s="36"/>
      <c r="D258" s="26">
        <f>D259</f>
        <v>358</v>
      </c>
      <c r="E258" s="102"/>
      <c r="F258" s="102"/>
      <c r="G258" s="94"/>
      <c r="H258" s="94"/>
      <c r="I258" s="94"/>
      <c r="J258" s="94"/>
      <c r="K258" s="94"/>
      <c r="L258" s="94"/>
      <c r="M258" s="94"/>
      <c r="N258" s="94"/>
      <c r="O258" s="94"/>
      <c r="P258" s="94"/>
      <c r="Q258" s="94"/>
      <c r="R258" s="94"/>
      <c r="S258" s="94"/>
      <c r="T258" s="94"/>
      <c r="U258" s="94"/>
      <c r="V258" s="94"/>
      <c r="W258" s="94"/>
    </row>
    <row r="259" spans="1:23" ht="30" x14ac:dyDescent="0.25">
      <c r="A259" s="37" t="s">
        <v>109</v>
      </c>
      <c r="B259" s="36" t="s">
        <v>173</v>
      </c>
      <c r="C259" s="36">
        <v>200</v>
      </c>
      <c r="D259" s="26">
        <f>O259+P259</f>
        <v>358</v>
      </c>
      <c r="E259" s="102"/>
      <c r="F259" s="102"/>
      <c r="G259" s="94"/>
      <c r="H259" s="94"/>
      <c r="I259" s="94"/>
      <c r="J259" s="94"/>
      <c r="K259" s="94"/>
      <c r="L259" s="94"/>
      <c r="M259" s="94"/>
      <c r="N259" s="94"/>
      <c r="O259" s="94">
        <v>200</v>
      </c>
      <c r="P259" s="94">
        <v>158</v>
      </c>
      <c r="Q259" s="94"/>
      <c r="R259" s="94"/>
      <c r="S259" s="94"/>
      <c r="T259" s="94"/>
      <c r="U259" s="94"/>
      <c r="V259" s="94"/>
      <c r="W259" s="94"/>
    </row>
    <row r="260" spans="1:23" ht="85.5" x14ac:dyDescent="0.25">
      <c r="A260" s="66" t="s">
        <v>301</v>
      </c>
      <c r="B260" s="34" t="s">
        <v>82</v>
      </c>
      <c r="C260" s="34"/>
      <c r="D260" s="24">
        <f>D261+D299+D306</f>
        <v>70634.7</v>
      </c>
      <c r="E260" s="100"/>
      <c r="F260" s="100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94"/>
      <c r="S260" s="94"/>
      <c r="T260" s="94"/>
      <c r="U260" s="94"/>
      <c r="V260" s="94"/>
      <c r="W260" s="94"/>
    </row>
    <row r="261" spans="1:23" ht="30" x14ac:dyDescent="0.25">
      <c r="A261" s="53" t="s">
        <v>213</v>
      </c>
      <c r="B261" s="54" t="s">
        <v>83</v>
      </c>
      <c r="C261" s="54"/>
      <c r="D261" s="25">
        <f>D262</f>
        <v>63043.299999999996</v>
      </c>
      <c r="E261" s="101"/>
      <c r="F261" s="101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  <c r="S261" s="94"/>
      <c r="T261" s="94"/>
      <c r="U261" s="94"/>
      <c r="V261" s="94"/>
      <c r="W261" s="94"/>
    </row>
    <row r="262" spans="1:23" ht="30" x14ac:dyDescent="0.25">
      <c r="A262" s="55" t="s">
        <v>27</v>
      </c>
      <c r="B262" s="36" t="s">
        <v>84</v>
      </c>
      <c r="C262" s="36"/>
      <c r="D262" s="26">
        <f>D263+D267+D270+D272+D275+D284+D286+D289+D295+D297+D291+D293+D278+D280+D282</f>
        <v>63043.299999999996</v>
      </c>
      <c r="E262" s="102"/>
      <c r="F262" s="102"/>
      <c r="G262" s="94"/>
      <c r="H262" s="94"/>
      <c r="I262" s="94"/>
      <c r="J262" s="94"/>
      <c r="K262" s="94"/>
      <c r="L262" s="94"/>
      <c r="M262" s="94"/>
      <c r="N262" s="94"/>
      <c r="O262" s="94"/>
      <c r="P262" s="94"/>
      <c r="Q262" s="94"/>
      <c r="R262" s="94"/>
      <c r="S262" s="94"/>
      <c r="T262" s="94"/>
      <c r="U262" s="94"/>
      <c r="V262" s="94"/>
      <c r="W262" s="94"/>
    </row>
    <row r="263" spans="1:23" ht="30" x14ac:dyDescent="0.25">
      <c r="A263" s="55" t="s">
        <v>96</v>
      </c>
      <c r="B263" s="36" t="s">
        <v>85</v>
      </c>
      <c r="C263" s="36"/>
      <c r="D263" s="26">
        <f>D264+D265+D266</f>
        <v>50396.700000000004</v>
      </c>
      <c r="E263" s="102"/>
      <c r="F263" s="102"/>
      <c r="G263" s="94"/>
      <c r="H263" s="94"/>
      <c r="I263" s="94"/>
      <c r="J263" s="94"/>
      <c r="K263" s="94"/>
      <c r="L263" s="94"/>
      <c r="M263" s="94"/>
      <c r="N263" s="94"/>
      <c r="O263" s="94"/>
      <c r="P263" s="94"/>
      <c r="Q263" s="94"/>
      <c r="R263" s="94"/>
      <c r="S263" s="94"/>
      <c r="T263" s="94"/>
      <c r="U263" s="94"/>
      <c r="V263" s="94"/>
      <c r="W263" s="94"/>
    </row>
    <row r="264" spans="1:23" ht="60" x14ac:dyDescent="0.25">
      <c r="A264" s="55" t="s">
        <v>111</v>
      </c>
      <c r="B264" s="36" t="s">
        <v>85</v>
      </c>
      <c r="C264" s="36">
        <v>100</v>
      </c>
      <c r="D264" s="26">
        <f>K264+L264+P264+U264</f>
        <v>43558.600000000006</v>
      </c>
      <c r="E264" s="102"/>
      <c r="F264" s="102"/>
      <c r="G264" s="94"/>
      <c r="H264" s="94"/>
      <c r="I264" s="94"/>
      <c r="J264" s="94"/>
      <c r="K264" s="94">
        <v>38635.4</v>
      </c>
      <c r="L264" s="94">
        <v>5668.9</v>
      </c>
      <c r="M264" s="94"/>
      <c r="N264" s="94"/>
      <c r="O264" s="94"/>
      <c r="P264" s="94">
        <v>-826.1</v>
      </c>
      <c r="Q264" s="94"/>
      <c r="R264" s="94"/>
      <c r="S264" s="94"/>
      <c r="T264" s="94"/>
      <c r="U264" s="94">
        <v>80.400000000000006</v>
      </c>
      <c r="V264" s="94"/>
      <c r="W264" s="94"/>
    </row>
    <row r="265" spans="1:23" ht="30" x14ac:dyDescent="0.25">
      <c r="A265" s="37" t="s">
        <v>109</v>
      </c>
      <c r="B265" s="36" t="s">
        <v>85</v>
      </c>
      <c r="C265" s="36">
        <v>200</v>
      </c>
      <c r="D265" s="26">
        <f>K265+L265+S265+U265</f>
        <v>6773.1</v>
      </c>
      <c r="E265" s="102"/>
      <c r="F265" s="102"/>
      <c r="G265" s="94"/>
      <c r="H265" s="94"/>
      <c r="I265" s="94"/>
      <c r="J265" s="94"/>
      <c r="K265" s="94">
        <v>5045.6000000000004</v>
      </c>
      <c r="L265" s="94">
        <v>100</v>
      </c>
      <c r="M265" s="94"/>
      <c r="N265" s="94"/>
      <c r="O265" s="94"/>
      <c r="P265" s="94"/>
      <c r="Q265" s="94"/>
      <c r="R265" s="94"/>
      <c r="S265" s="94">
        <v>312.5</v>
      </c>
      <c r="T265" s="94"/>
      <c r="U265" s="94">
        <v>1315</v>
      </c>
      <c r="V265" s="94"/>
      <c r="W265" s="94"/>
    </row>
    <row r="266" spans="1:23" x14ac:dyDescent="0.25">
      <c r="A266" s="37" t="s">
        <v>112</v>
      </c>
      <c r="B266" s="36" t="s">
        <v>85</v>
      </c>
      <c r="C266" s="36">
        <v>800</v>
      </c>
      <c r="D266" s="26">
        <v>65</v>
      </c>
      <c r="E266" s="102"/>
      <c r="F266" s="102"/>
      <c r="G266" s="94"/>
      <c r="H266" s="94"/>
      <c r="I266" s="94"/>
      <c r="J266" s="94"/>
      <c r="K266" s="94"/>
      <c r="L266" s="94" t="s">
        <v>405</v>
      </c>
      <c r="M266" s="94"/>
      <c r="N266" s="94"/>
      <c r="O266" s="94"/>
      <c r="P266" s="94"/>
      <c r="Q266" s="94"/>
      <c r="R266" s="94"/>
      <c r="S266" s="94"/>
      <c r="T266" s="94"/>
      <c r="U266" s="94"/>
      <c r="V266" s="94"/>
      <c r="W266" s="94"/>
    </row>
    <row r="267" spans="1:23" ht="45" x14ac:dyDescent="0.25">
      <c r="A267" s="37" t="s">
        <v>160</v>
      </c>
      <c r="B267" s="36" t="s">
        <v>146</v>
      </c>
      <c r="C267" s="36"/>
      <c r="D267" s="26">
        <f>D268+D269</f>
        <v>3747.2</v>
      </c>
      <c r="E267" s="102"/>
      <c r="F267" s="102"/>
      <c r="G267" s="94"/>
      <c r="H267" s="94"/>
      <c r="I267" s="94"/>
      <c r="J267" s="94"/>
      <c r="K267" s="94"/>
      <c r="L267" s="94"/>
      <c r="M267" s="94"/>
      <c r="N267" s="94"/>
      <c r="O267" s="94"/>
      <c r="P267" s="94"/>
      <c r="Q267" s="94"/>
      <c r="R267" s="94"/>
      <c r="S267" s="94"/>
      <c r="T267" s="94"/>
      <c r="U267" s="94"/>
      <c r="V267" s="94"/>
      <c r="W267" s="94"/>
    </row>
    <row r="268" spans="1:23" ht="60" x14ac:dyDescent="0.25">
      <c r="A268" s="55" t="s">
        <v>111</v>
      </c>
      <c r="B268" s="36" t="s">
        <v>146</v>
      </c>
      <c r="C268" s="36">
        <v>100</v>
      </c>
      <c r="D268" s="26">
        <v>3700</v>
      </c>
      <c r="E268" s="102"/>
      <c r="F268" s="102"/>
      <c r="G268" s="94"/>
      <c r="H268" s="94"/>
      <c r="I268" s="94"/>
      <c r="J268" s="94"/>
      <c r="K268" s="94"/>
      <c r="L268" s="94"/>
      <c r="M268" s="94"/>
      <c r="N268" s="94"/>
      <c r="O268" s="94"/>
      <c r="P268" s="94"/>
      <c r="Q268" s="94"/>
      <c r="R268" s="94"/>
      <c r="S268" s="94"/>
      <c r="T268" s="94"/>
      <c r="U268" s="94"/>
      <c r="V268" s="94"/>
      <c r="W268" s="94"/>
    </row>
    <row r="269" spans="1:23" x14ac:dyDescent="0.25">
      <c r="A269" s="55" t="s">
        <v>113</v>
      </c>
      <c r="B269" s="36" t="s">
        <v>146</v>
      </c>
      <c r="C269" s="36">
        <v>300</v>
      </c>
      <c r="D269" s="26">
        <f>I269+J269</f>
        <v>47.2</v>
      </c>
      <c r="E269" s="102"/>
      <c r="F269" s="102"/>
      <c r="G269" s="94"/>
      <c r="H269" s="94"/>
      <c r="I269" s="94">
        <v>0</v>
      </c>
      <c r="J269" s="94">
        <v>47.2</v>
      </c>
      <c r="K269" s="94"/>
      <c r="L269" s="94"/>
      <c r="M269" s="94"/>
      <c r="N269" s="94"/>
      <c r="O269" s="94"/>
      <c r="P269" s="94"/>
      <c r="Q269" s="94"/>
      <c r="R269" s="94"/>
      <c r="S269" s="94"/>
      <c r="T269" s="94"/>
      <c r="U269" s="94"/>
      <c r="V269" s="94"/>
      <c r="W269" s="94"/>
    </row>
    <row r="270" spans="1:23" x14ac:dyDescent="0.25">
      <c r="A270" s="37" t="s">
        <v>341</v>
      </c>
      <c r="B270" s="36" t="s">
        <v>145</v>
      </c>
      <c r="C270" s="36"/>
      <c r="D270" s="26">
        <f>D271</f>
        <v>2255.2000000000003</v>
      </c>
      <c r="E270" s="102"/>
      <c r="F270" s="102"/>
      <c r="G270" s="94"/>
      <c r="H270" s="94"/>
      <c r="I270" s="94"/>
      <c r="J270" s="94"/>
      <c r="K270" s="94"/>
      <c r="L270" s="94"/>
      <c r="M270" s="94"/>
      <c r="N270" s="94"/>
      <c r="O270" s="94"/>
      <c r="P270" s="94"/>
      <c r="Q270" s="94"/>
      <c r="R270" s="94"/>
      <c r="S270" s="94"/>
      <c r="T270" s="94"/>
      <c r="U270" s="94"/>
      <c r="V270" s="94"/>
      <c r="W270" s="94"/>
    </row>
    <row r="271" spans="1:23" ht="60" x14ac:dyDescent="0.25">
      <c r="A271" s="37" t="s">
        <v>111</v>
      </c>
      <c r="B271" s="36" t="s">
        <v>145</v>
      </c>
      <c r="C271" s="36">
        <v>100</v>
      </c>
      <c r="D271" s="26">
        <f>K271+L271</f>
        <v>2255.2000000000003</v>
      </c>
      <c r="E271" s="102"/>
      <c r="F271" s="102"/>
      <c r="G271" s="94"/>
      <c r="H271" s="94"/>
      <c r="I271" s="94"/>
      <c r="J271" s="94"/>
      <c r="K271" s="94">
        <v>2136.8000000000002</v>
      </c>
      <c r="L271" s="94">
        <v>118.4</v>
      </c>
      <c r="M271" s="94"/>
      <c r="N271" s="94"/>
      <c r="O271" s="94"/>
      <c r="P271" s="94"/>
      <c r="Q271" s="94"/>
      <c r="R271" s="94"/>
      <c r="S271" s="94"/>
      <c r="T271" s="94"/>
      <c r="U271" s="94"/>
      <c r="V271" s="94"/>
      <c r="W271" s="94"/>
    </row>
    <row r="272" spans="1:23" x14ac:dyDescent="0.25">
      <c r="A272" s="55" t="s">
        <v>100</v>
      </c>
      <c r="B272" s="36" t="s">
        <v>86</v>
      </c>
      <c r="C272" s="36"/>
      <c r="D272" s="26">
        <f>D273+D274</f>
        <v>33</v>
      </c>
      <c r="E272" s="102"/>
      <c r="F272" s="102"/>
      <c r="G272" s="94"/>
      <c r="H272" s="94"/>
      <c r="I272" s="94"/>
      <c r="J272" s="94"/>
      <c r="K272" s="94"/>
      <c r="L272" s="94"/>
      <c r="M272" s="94"/>
      <c r="N272" s="94"/>
      <c r="O272" s="94"/>
      <c r="P272" s="94"/>
      <c r="Q272" s="94"/>
      <c r="R272" s="94"/>
      <c r="S272" s="94"/>
      <c r="T272" s="94"/>
      <c r="U272" s="94"/>
      <c r="V272" s="94"/>
      <c r="W272" s="94"/>
    </row>
    <row r="273" spans="1:23" ht="60" x14ac:dyDescent="0.25">
      <c r="A273" s="55" t="s">
        <v>111</v>
      </c>
      <c r="B273" s="36" t="s">
        <v>86</v>
      </c>
      <c r="C273" s="36">
        <v>100</v>
      </c>
      <c r="D273" s="26">
        <f>E273+S273</f>
        <v>0</v>
      </c>
      <c r="E273" s="102">
        <v>3</v>
      </c>
      <c r="F273" s="102"/>
      <c r="G273" s="94"/>
      <c r="H273" s="94"/>
      <c r="I273" s="94"/>
      <c r="J273" s="94"/>
      <c r="K273" s="94"/>
      <c r="L273" s="94"/>
      <c r="M273" s="94"/>
      <c r="N273" s="94"/>
      <c r="O273" s="94"/>
      <c r="P273" s="94"/>
      <c r="Q273" s="94"/>
      <c r="R273" s="94"/>
      <c r="S273" s="94">
        <v>-3</v>
      </c>
      <c r="T273" s="94"/>
      <c r="U273" s="94"/>
      <c r="V273" s="94"/>
      <c r="W273" s="94"/>
    </row>
    <row r="274" spans="1:23" ht="30" x14ac:dyDescent="0.25">
      <c r="A274" s="37" t="s">
        <v>109</v>
      </c>
      <c r="B274" s="36" t="s">
        <v>86</v>
      </c>
      <c r="C274" s="36">
        <v>200</v>
      </c>
      <c r="D274" s="26">
        <f>E274+S274</f>
        <v>33</v>
      </c>
      <c r="E274" s="102">
        <v>30</v>
      </c>
      <c r="F274" s="102"/>
      <c r="G274" s="94"/>
      <c r="H274" s="94"/>
      <c r="I274" s="94"/>
      <c r="J274" s="94"/>
      <c r="K274" s="94"/>
      <c r="L274" s="94"/>
      <c r="M274" s="94"/>
      <c r="N274" s="94"/>
      <c r="O274" s="94"/>
      <c r="P274" s="94"/>
      <c r="Q274" s="94"/>
      <c r="R274" s="94"/>
      <c r="S274" s="94">
        <v>3</v>
      </c>
      <c r="T274" s="94"/>
      <c r="U274" s="94"/>
      <c r="V274" s="94"/>
      <c r="W274" s="94"/>
    </row>
    <row r="275" spans="1:23" x14ac:dyDescent="0.25">
      <c r="A275" s="55" t="s">
        <v>101</v>
      </c>
      <c r="B275" s="36" t="s">
        <v>87</v>
      </c>
      <c r="C275" s="36"/>
      <c r="D275" s="26">
        <f>D276+D277</f>
        <v>3030.1</v>
      </c>
      <c r="E275" s="102"/>
      <c r="F275" s="102"/>
      <c r="G275" s="94"/>
      <c r="H275" s="94"/>
      <c r="I275" s="94"/>
      <c r="J275" s="94"/>
      <c r="K275" s="94"/>
      <c r="L275" s="94"/>
      <c r="M275" s="94"/>
      <c r="N275" s="94"/>
      <c r="O275" s="94"/>
      <c r="P275" s="94"/>
      <c r="Q275" s="94"/>
      <c r="R275" s="94"/>
      <c r="S275" s="94"/>
      <c r="T275" s="94"/>
      <c r="U275" s="94"/>
      <c r="V275" s="94"/>
      <c r="W275" s="94"/>
    </row>
    <row r="276" spans="1:23" ht="30" x14ac:dyDescent="0.25">
      <c r="A276" s="37" t="s">
        <v>109</v>
      </c>
      <c r="B276" s="36" t="s">
        <v>87</v>
      </c>
      <c r="C276" s="36">
        <v>200</v>
      </c>
      <c r="D276" s="26">
        <v>30</v>
      </c>
      <c r="E276" s="102"/>
      <c r="F276" s="102"/>
      <c r="G276" s="94"/>
      <c r="H276" s="94"/>
      <c r="I276" s="94"/>
      <c r="J276" s="94"/>
      <c r="K276" s="94"/>
      <c r="L276" s="94"/>
      <c r="M276" s="94"/>
      <c r="N276" s="94"/>
      <c r="O276" s="94"/>
      <c r="P276" s="94"/>
      <c r="Q276" s="94"/>
      <c r="R276" s="94"/>
      <c r="S276" s="94"/>
      <c r="T276" s="94"/>
      <c r="U276" s="94"/>
      <c r="V276" s="94"/>
      <c r="W276" s="94"/>
    </row>
    <row r="277" spans="1:23" x14ac:dyDescent="0.25">
      <c r="A277" s="55" t="s">
        <v>113</v>
      </c>
      <c r="B277" s="36" t="s">
        <v>87</v>
      </c>
      <c r="C277" s="36">
        <v>300</v>
      </c>
      <c r="D277" s="26">
        <v>3000.1</v>
      </c>
      <c r="E277" s="102"/>
      <c r="F277" s="102"/>
      <c r="G277" s="94"/>
      <c r="H277" s="94"/>
      <c r="I277" s="94"/>
      <c r="J277" s="94"/>
      <c r="K277" s="94"/>
      <c r="L277" s="94"/>
      <c r="M277" s="94"/>
      <c r="N277" s="94"/>
      <c r="O277" s="94"/>
      <c r="P277" s="94"/>
      <c r="Q277" s="94"/>
      <c r="R277" s="94"/>
      <c r="S277" s="94"/>
      <c r="T277" s="94"/>
      <c r="U277" s="94"/>
      <c r="V277" s="94"/>
      <c r="W277" s="94"/>
    </row>
    <row r="278" spans="1:23" ht="79.5" customHeight="1" x14ac:dyDescent="0.25">
      <c r="A278" s="38" t="s">
        <v>352</v>
      </c>
      <c r="B278" s="36" t="s">
        <v>354</v>
      </c>
      <c r="C278" s="39"/>
      <c r="D278" s="27">
        <f>D279</f>
        <v>238</v>
      </c>
      <c r="E278" s="104"/>
      <c r="F278" s="104"/>
      <c r="G278" s="94"/>
      <c r="H278" s="94"/>
      <c r="I278" s="94"/>
      <c r="J278" s="94"/>
      <c r="K278" s="94"/>
      <c r="L278" s="94"/>
      <c r="M278" s="94"/>
      <c r="N278" s="94"/>
      <c r="O278" s="94"/>
      <c r="P278" s="94"/>
      <c r="Q278" s="94"/>
      <c r="R278" s="94"/>
      <c r="S278" s="94"/>
      <c r="T278" s="94"/>
      <c r="U278" s="94"/>
      <c r="V278" s="94"/>
      <c r="W278" s="94"/>
    </row>
    <row r="279" spans="1:23" ht="30" x14ac:dyDescent="0.25">
      <c r="A279" s="38" t="s">
        <v>109</v>
      </c>
      <c r="B279" s="36" t="s">
        <v>354</v>
      </c>
      <c r="C279" s="39" t="s">
        <v>130</v>
      </c>
      <c r="D279" s="27">
        <v>238</v>
      </c>
      <c r="E279" s="104"/>
      <c r="F279" s="104"/>
      <c r="G279" s="94"/>
      <c r="H279" s="94"/>
      <c r="I279" s="94"/>
      <c r="J279" s="94"/>
      <c r="K279" s="94"/>
      <c r="L279" s="94"/>
      <c r="M279" s="94"/>
      <c r="N279" s="94"/>
      <c r="O279" s="94"/>
      <c r="P279" s="94"/>
      <c r="Q279" s="94"/>
      <c r="R279" s="94"/>
      <c r="S279" s="94"/>
      <c r="T279" s="94"/>
      <c r="U279" s="94"/>
      <c r="V279" s="94"/>
      <c r="W279" s="94"/>
    </row>
    <row r="280" spans="1:23" ht="45" x14ac:dyDescent="0.25">
      <c r="A280" s="38" t="s">
        <v>357</v>
      </c>
      <c r="B280" s="36" t="s">
        <v>355</v>
      </c>
      <c r="C280" s="39"/>
      <c r="D280" s="27">
        <f>D281</f>
        <v>15</v>
      </c>
      <c r="E280" s="104"/>
      <c r="F280" s="104"/>
      <c r="G280" s="94"/>
      <c r="H280" s="94"/>
      <c r="I280" s="94"/>
      <c r="J280" s="94"/>
      <c r="K280" s="94"/>
      <c r="L280" s="94"/>
      <c r="M280" s="94"/>
      <c r="N280" s="94"/>
      <c r="O280" s="94"/>
      <c r="P280" s="94"/>
      <c r="Q280" s="94"/>
      <c r="R280" s="94"/>
      <c r="S280" s="94"/>
      <c r="T280" s="94"/>
      <c r="U280" s="94"/>
      <c r="V280" s="94"/>
      <c r="W280" s="94"/>
    </row>
    <row r="281" spans="1:23" ht="30" x14ac:dyDescent="0.25">
      <c r="A281" s="38" t="s">
        <v>109</v>
      </c>
      <c r="B281" s="36" t="s">
        <v>355</v>
      </c>
      <c r="C281" s="39" t="s">
        <v>130</v>
      </c>
      <c r="D281" s="27">
        <v>15</v>
      </c>
      <c r="E281" s="104"/>
      <c r="F281" s="104"/>
      <c r="G281" s="94"/>
      <c r="H281" s="94"/>
      <c r="I281" s="94"/>
      <c r="J281" s="94"/>
      <c r="K281" s="94"/>
      <c r="L281" s="94"/>
      <c r="M281" s="94"/>
      <c r="N281" s="94"/>
      <c r="O281" s="94"/>
      <c r="P281" s="94"/>
      <c r="Q281" s="94"/>
      <c r="R281" s="94"/>
      <c r="S281" s="94"/>
      <c r="T281" s="94"/>
      <c r="U281" s="94"/>
      <c r="V281" s="94"/>
      <c r="W281" s="94"/>
    </row>
    <row r="282" spans="1:23" ht="30" x14ac:dyDescent="0.25">
      <c r="A282" s="38" t="s">
        <v>353</v>
      </c>
      <c r="B282" s="36" t="s">
        <v>356</v>
      </c>
      <c r="C282" s="39"/>
      <c r="D282" s="27">
        <f>D283</f>
        <v>104</v>
      </c>
      <c r="E282" s="104"/>
      <c r="F282" s="104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94"/>
      <c r="S282" s="94"/>
      <c r="T282" s="94"/>
      <c r="U282" s="94"/>
      <c r="V282" s="94"/>
      <c r="W282" s="94"/>
    </row>
    <row r="283" spans="1:23" x14ac:dyDescent="0.25">
      <c r="A283" s="38" t="s">
        <v>112</v>
      </c>
      <c r="B283" s="36" t="s">
        <v>356</v>
      </c>
      <c r="C283" s="39" t="s">
        <v>133</v>
      </c>
      <c r="D283" s="27">
        <f>E283+S283</f>
        <v>104</v>
      </c>
      <c r="E283" s="104">
        <v>80</v>
      </c>
      <c r="F283" s="104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94"/>
      <c r="S283" s="94">
        <v>24</v>
      </c>
      <c r="T283" s="94"/>
      <c r="U283" s="94"/>
      <c r="V283" s="94"/>
      <c r="W283" s="94"/>
    </row>
    <row r="284" spans="1:23" ht="93" customHeight="1" x14ac:dyDescent="0.25">
      <c r="A284" s="56" t="s">
        <v>158</v>
      </c>
      <c r="B284" s="36" t="s">
        <v>88</v>
      </c>
      <c r="C284" s="36"/>
      <c r="D284" s="26">
        <f>D285</f>
        <v>90</v>
      </c>
      <c r="E284" s="102"/>
      <c r="F284" s="102"/>
      <c r="G284" s="94"/>
      <c r="H284" s="94"/>
      <c r="I284" s="94"/>
      <c r="J284" s="94"/>
      <c r="K284" s="94"/>
      <c r="L284" s="94"/>
      <c r="M284" s="94"/>
      <c r="N284" s="94"/>
      <c r="O284" s="94"/>
      <c r="P284" s="94"/>
      <c r="Q284" s="94"/>
      <c r="R284" s="94"/>
      <c r="S284" s="94"/>
      <c r="T284" s="94"/>
      <c r="U284" s="94"/>
      <c r="V284" s="94"/>
      <c r="W284" s="94"/>
    </row>
    <row r="285" spans="1:23" x14ac:dyDescent="0.25">
      <c r="A285" s="55" t="s">
        <v>113</v>
      </c>
      <c r="B285" s="36" t="s">
        <v>88</v>
      </c>
      <c r="C285" s="36">
        <v>300</v>
      </c>
      <c r="D285" s="26">
        <v>90</v>
      </c>
      <c r="E285" s="102"/>
      <c r="F285" s="102"/>
      <c r="G285" s="94"/>
      <c r="H285" s="94"/>
      <c r="I285" s="94"/>
      <c r="J285" s="94"/>
      <c r="K285" s="94"/>
      <c r="L285" s="94"/>
      <c r="M285" s="94"/>
      <c r="N285" s="94"/>
      <c r="O285" s="94"/>
      <c r="P285" s="94"/>
      <c r="Q285" s="94"/>
      <c r="R285" s="94"/>
      <c r="S285" s="94"/>
      <c r="T285" s="94"/>
      <c r="U285" s="94"/>
      <c r="V285" s="94"/>
      <c r="W285" s="94"/>
    </row>
    <row r="286" spans="1:23" ht="60" x14ac:dyDescent="0.25">
      <c r="A286" s="55" t="s">
        <v>118</v>
      </c>
      <c r="B286" s="36" t="s">
        <v>89</v>
      </c>
      <c r="C286" s="36"/>
      <c r="D286" s="26">
        <f>D287+D288</f>
        <v>696.00000000000011</v>
      </c>
      <c r="E286" s="102"/>
      <c r="F286" s="102"/>
      <c r="G286" s="94"/>
      <c r="H286" s="94"/>
      <c r="I286" s="94"/>
      <c r="J286" s="94"/>
      <c r="K286" s="94"/>
      <c r="L286" s="94"/>
      <c r="M286" s="94"/>
      <c r="N286" s="94"/>
      <c r="O286" s="94"/>
      <c r="P286" s="94"/>
      <c r="Q286" s="94"/>
      <c r="R286" s="94"/>
      <c r="S286" s="94"/>
      <c r="T286" s="94"/>
      <c r="U286" s="94"/>
      <c r="V286" s="94"/>
      <c r="W286" s="94"/>
    </row>
    <row r="287" spans="1:23" ht="60" x14ac:dyDescent="0.25">
      <c r="A287" s="55" t="s">
        <v>111</v>
      </c>
      <c r="B287" s="36" t="s">
        <v>89</v>
      </c>
      <c r="C287" s="36">
        <v>100</v>
      </c>
      <c r="D287" s="26">
        <f>E287+R287</f>
        <v>644.40000000000009</v>
      </c>
      <c r="E287" s="102">
        <v>611.20000000000005</v>
      </c>
      <c r="F287" s="102"/>
      <c r="G287" s="94"/>
      <c r="H287" s="94"/>
      <c r="I287" s="94"/>
      <c r="J287" s="94"/>
      <c r="K287" s="94"/>
      <c r="L287" s="94" t="s">
        <v>406</v>
      </c>
      <c r="M287" s="94"/>
      <c r="N287" s="94"/>
      <c r="O287" s="94"/>
      <c r="P287" s="94"/>
      <c r="Q287" s="94"/>
      <c r="R287" s="94">
        <v>33.200000000000003</v>
      </c>
      <c r="S287" s="94"/>
      <c r="T287" s="94"/>
      <c r="U287" s="94"/>
      <c r="V287" s="94"/>
      <c r="W287" s="94"/>
    </row>
    <row r="288" spans="1:23" ht="30" x14ac:dyDescent="0.25">
      <c r="A288" s="37" t="s">
        <v>109</v>
      </c>
      <c r="B288" s="36" t="s">
        <v>89</v>
      </c>
      <c r="C288" s="36">
        <v>200</v>
      </c>
      <c r="D288" s="26">
        <f>E288+R288</f>
        <v>51.599999999999994</v>
      </c>
      <c r="E288" s="102">
        <v>42.8</v>
      </c>
      <c r="F288" s="102"/>
      <c r="G288" s="94"/>
      <c r="H288" s="94"/>
      <c r="I288" s="94"/>
      <c r="J288" s="94"/>
      <c r="K288" s="94"/>
      <c r="L288" s="94"/>
      <c r="M288" s="94"/>
      <c r="N288" s="94"/>
      <c r="O288" s="94"/>
      <c r="P288" s="94"/>
      <c r="Q288" s="94"/>
      <c r="R288" s="94">
        <v>8.8000000000000007</v>
      </c>
      <c r="S288" s="94"/>
      <c r="T288" s="94"/>
      <c r="U288" s="94"/>
      <c r="V288" s="94"/>
      <c r="W288" s="94"/>
    </row>
    <row r="289" spans="1:23" ht="75" x14ac:dyDescent="0.25">
      <c r="A289" s="37" t="s">
        <v>139</v>
      </c>
      <c r="B289" s="36" t="s">
        <v>90</v>
      </c>
      <c r="C289" s="36"/>
      <c r="D289" s="26">
        <f>D290</f>
        <v>1</v>
      </c>
      <c r="E289" s="102"/>
      <c r="F289" s="102"/>
      <c r="G289" s="94"/>
      <c r="H289" s="94"/>
      <c r="I289" s="94"/>
      <c r="J289" s="94"/>
      <c r="K289" s="94"/>
      <c r="L289" s="94"/>
      <c r="M289" s="94"/>
      <c r="N289" s="94"/>
      <c r="O289" s="94"/>
      <c r="P289" s="94"/>
      <c r="Q289" s="94"/>
      <c r="R289" s="94"/>
      <c r="S289" s="94"/>
      <c r="T289" s="94"/>
      <c r="U289" s="94"/>
      <c r="V289" s="94"/>
      <c r="W289" s="94"/>
    </row>
    <row r="290" spans="1:23" ht="30" x14ac:dyDescent="0.25">
      <c r="A290" s="37" t="s">
        <v>109</v>
      </c>
      <c r="B290" s="36" t="s">
        <v>90</v>
      </c>
      <c r="C290" s="36">
        <v>200</v>
      </c>
      <c r="D290" s="26">
        <v>1</v>
      </c>
      <c r="E290" s="102"/>
      <c r="F290" s="102"/>
      <c r="G290" s="94"/>
      <c r="H290" s="94"/>
      <c r="I290" s="94"/>
      <c r="J290" s="94"/>
      <c r="K290" s="94"/>
      <c r="L290" s="94"/>
      <c r="M290" s="94"/>
      <c r="N290" s="94"/>
      <c r="O290" s="94"/>
      <c r="P290" s="94"/>
      <c r="Q290" s="94"/>
      <c r="R290" s="94"/>
      <c r="S290" s="94"/>
      <c r="T290" s="94"/>
      <c r="U290" s="94"/>
      <c r="V290" s="94"/>
      <c r="W290" s="94"/>
    </row>
    <row r="291" spans="1:23" ht="105" x14ac:dyDescent="0.25">
      <c r="A291" s="55" t="s">
        <v>342</v>
      </c>
      <c r="B291" s="36" t="s">
        <v>256</v>
      </c>
      <c r="C291" s="36"/>
      <c r="D291" s="26">
        <f>D292</f>
        <v>1810</v>
      </c>
      <c r="E291" s="102"/>
      <c r="F291" s="102"/>
      <c r="G291" s="94"/>
      <c r="H291" s="94"/>
      <c r="I291" s="94"/>
      <c r="J291" s="94"/>
      <c r="K291" s="94"/>
      <c r="L291" s="94"/>
      <c r="M291" s="94"/>
      <c r="N291" s="94"/>
      <c r="O291" s="94"/>
      <c r="P291" s="94"/>
      <c r="Q291" s="94"/>
      <c r="R291" s="94"/>
      <c r="S291" s="94"/>
      <c r="T291" s="94"/>
      <c r="U291" s="94"/>
      <c r="V291" s="94"/>
      <c r="W291" s="94"/>
    </row>
    <row r="292" spans="1:23" ht="30" x14ac:dyDescent="0.25">
      <c r="A292" s="37" t="s">
        <v>109</v>
      </c>
      <c r="B292" s="36" t="s">
        <v>256</v>
      </c>
      <c r="C292" s="36">
        <v>200</v>
      </c>
      <c r="D292" s="26">
        <f>G292+H292</f>
        <v>1810</v>
      </c>
      <c r="E292" s="102"/>
      <c r="F292" s="102"/>
      <c r="G292" s="94">
        <v>1506.2</v>
      </c>
      <c r="H292" s="94">
        <v>303.8</v>
      </c>
      <c r="I292" s="94"/>
      <c r="J292" s="94"/>
      <c r="K292" s="94"/>
      <c r="L292" s="94"/>
      <c r="M292" s="94"/>
      <c r="N292" s="94"/>
      <c r="O292" s="94"/>
      <c r="P292" s="94"/>
      <c r="Q292" s="94"/>
      <c r="R292" s="94"/>
      <c r="S292" s="94"/>
      <c r="T292" s="94"/>
      <c r="U292" s="94"/>
      <c r="V292" s="94"/>
      <c r="W292" s="94"/>
    </row>
    <row r="293" spans="1:23" ht="68.25" customHeight="1" x14ac:dyDescent="0.25">
      <c r="A293" s="38" t="s">
        <v>280</v>
      </c>
      <c r="B293" s="36" t="s">
        <v>281</v>
      </c>
      <c r="C293" s="36"/>
      <c r="D293" s="26">
        <f>D294</f>
        <v>225</v>
      </c>
      <c r="E293" s="102"/>
      <c r="F293" s="102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  <c r="S293" s="94"/>
      <c r="T293" s="94"/>
      <c r="U293" s="94"/>
      <c r="V293" s="94"/>
      <c r="W293" s="94"/>
    </row>
    <row r="294" spans="1:23" ht="30" x14ac:dyDescent="0.25">
      <c r="A294" s="37" t="s">
        <v>109</v>
      </c>
      <c r="B294" s="36" t="s">
        <v>281</v>
      </c>
      <c r="C294" s="36">
        <v>200</v>
      </c>
      <c r="D294" s="26">
        <v>225</v>
      </c>
      <c r="E294" s="102"/>
      <c r="F294" s="102"/>
      <c r="G294" s="94"/>
      <c r="H294" s="94"/>
      <c r="I294" s="94"/>
      <c r="J294" s="94"/>
      <c r="K294" s="94"/>
      <c r="L294" s="94"/>
      <c r="M294" s="94"/>
      <c r="N294" s="94"/>
      <c r="O294" s="94"/>
      <c r="P294" s="94"/>
      <c r="Q294" s="94"/>
      <c r="R294" s="94"/>
      <c r="S294" s="94"/>
      <c r="T294" s="94"/>
      <c r="U294" s="94"/>
      <c r="V294" s="94"/>
      <c r="W294" s="94"/>
    </row>
    <row r="295" spans="1:23" ht="60" x14ac:dyDescent="0.25">
      <c r="A295" s="55" t="s">
        <v>251</v>
      </c>
      <c r="B295" s="36" t="s">
        <v>164</v>
      </c>
      <c r="C295" s="36"/>
      <c r="D295" s="26">
        <f>D296</f>
        <v>5.0999999999999996</v>
      </c>
      <c r="E295" s="102"/>
      <c r="F295" s="102"/>
      <c r="G295" s="94"/>
      <c r="H295" s="94"/>
      <c r="I295" s="94"/>
      <c r="J295" s="94"/>
      <c r="K295" s="94"/>
      <c r="L295" s="94"/>
      <c r="M295" s="94"/>
      <c r="N295" s="94"/>
      <c r="O295" s="94"/>
      <c r="P295" s="94"/>
      <c r="Q295" s="94"/>
      <c r="R295" s="94"/>
      <c r="S295" s="94"/>
      <c r="T295" s="94"/>
      <c r="U295" s="94"/>
      <c r="V295" s="94"/>
      <c r="W295" s="94"/>
    </row>
    <row r="296" spans="1:23" ht="30" x14ac:dyDescent="0.25">
      <c r="A296" s="37" t="s">
        <v>109</v>
      </c>
      <c r="B296" s="36" t="s">
        <v>164</v>
      </c>
      <c r="C296" s="36">
        <v>200</v>
      </c>
      <c r="D296" s="26">
        <f>G296+H296</f>
        <v>5.0999999999999996</v>
      </c>
      <c r="E296" s="102"/>
      <c r="F296" s="102"/>
      <c r="G296" s="94">
        <v>1.2</v>
      </c>
      <c r="H296" s="94">
        <v>3.9</v>
      </c>
      <c r="I296" s="94"/>
      <c r="J296" s="94"/>
      <c r="K296" s="94"/>
      <c r="L296" s="94"/>
      <c r="M296" s="94"/>
      <c r="N296" s="94"/>
      <c r="O296" s="94"/>
      <c r="P296" s="94"/>
      <c r="Q296" s="94"/>
      <c r="R296" s="94"/>
      <c r="S296" s="94"/>
      <c r="T296" s="94"/>
      <c r="U296" s="94"/>
      <c r="V296" s="94"/>
      <c r="W296" s="94"/>
    </row>
    <row r="297" spans="1:23" ht="58.5" customHeight="1" x14ac:dyDescent="0.25">
      <c r="A297" s="37" t="s">
        <v>272</v>
      </c>
      <c r="B297" s="36" t="s">
        <v>234</v>
      </c>
      <c r="C297" s="36"/>
      <c r="D297" s="26">
        <f>D298</f>
        <v>397</v>
      </c>
      <c r="E297" s="102"/>
      <c r="F297" s="102"/>
      <c r="G297" s="94"/>
      <c r="H297" s="94"/>
      <c r="I297" s="94"/>
      <c r="J297" s="94"/>
      <c r="K297" s="94"/>
      <c r="L297" s="94"/>
      <c r="M297" s="94"/>
      <c r="N297" s="94"/>
      <c r="O297" s="94"/>
      <c r="P297" s="94"/>
      <c r="Q297" s="94"/>
      <c r="R297" s="94"/>
      <c r="S297" s="94"/>
      <c r="T297" s="94"/>
      <c r="U297" s="94"/>
      <c r="V297" s="94"/>
      <c r="W297" s="94"/>
    </row>
    <row r="298" spans="1:23" ht="30" x14ac:dyDescent="0.25">
      <c r="A298" s="37" t="s">
        <v>108</v>
      </c>
      <c r="B298" s="36" t="s">
        <v>234</v>
      </c>
      <c r="C298" s="36">
        <v>600</v>
      </c>
      <c r="D298" s="26">
        <v>397</v>
      </c>
      <c r="E298" s="102"/>
      <c r="F298" s="102"/>
      <c r="G298" s="94"/>
      <c r="H298" s="94"/>
      <c r="I298" s="94"/>
      <c r="J298" s="94"/>
      <c r="K298" s="94"/>
      <c r="L298" s="94"/>
      <c r="M298" s="94"/>
      <c r="N298" s="94"/>
      <c r="O298" s="94"/>
      <c r="P298" s="94"/>
      <c r="Q298" s="94"/>
      <c r="R298" s="94"/>
      <c r="S298" s="94"/>
      <c r="T298" s="94"/>
      <c r="U298" s="94"/>
      <c r="V298" s="94"/>
      <c r="W298" s="94"/>
    </row>
    <row r="299" spans="1:23" ht="45" x14ac:dyDescent="0.25">
      <c r="A299" s="53" t="s">
        <v>214</v>
      </c>
      <c r="B299" s="54" t="s">
        <v>200</v>
      </c>
      <c r="C299" s="54"/>
      <c r="D299" s="25">
        <f>D300</f>
        <v>7077.4</v>
      </c>
      <c r="E299" s="101"/>
      <c r="F299" s="101"/>
      <c r="G299" s="94"/>
      <c r="H299" s="94"/>
      <c r="I299" s="94"/>
      <c r="J299" s="94"/>
      <c r="K299" s="94"/>
      <c r="L299" s="94"/>
      <c r="M299" s="94"/>
      <c r="N299" s="94"/>
      <c r="O299" s="94"/>
      <c r="P299" s="94"/>
      <c r="Q299" s="94"/>
      <c r="R299" s="94"/>
      <c r="S299" s="94"/>
      <c r="T299" s="94"/>
      <c r="U299" s="94"/>
      <c r="V299" s="94"/>
      <c r="W299" s="94"/>
    </row>
    <row r="300" spans="1:23" ht="30" x14ac:dyDescent="0.25">
      <c r="A300" s="55" t="s">
        <v>122</v>
      </c>
      <c r="B300" s="36" t="s">
        <v>201</v>
      </c>
      <c r="C300" s="36"/>
      <c r="D300" s="26">
        <f>D301+D304</f>
        <v>7077.4</v>
      </c>
      <c r="E300" s="102"/>
      <c r="F300" s="102"/>
      <c r="G300" s="94"/>
      <c r="H300" s="94"/>
      <c r="I300" s="94"/>
      <c r="J300" s="94"/>
      <c r="K300" s="94"/>
      <c r="L300" s="94"/>
      <c r="M300" s="94"/>
      <c r="N300" s="94"/>
      <c r="O300" s="94"/>
      <c r="P300" s="94"/>
      <c r="Q300" s="94"/>
      <c r="R300" s="94"/>
      <c r="S300" s="94"/>
      <c r="T300" s="94"/>
      <c r="U300" s="94"/>
      <c r="V300" s="94"/>
      <c r="W300" s="94"/>
    </row>
    <row r="301" spans="1:23" ht="30" x14ac:dyDescent="0.25">
      <c r="A301" s="55" t="s">
        <v>96</v>
      </c>
      <c r="B301" s="36" t="s">
        <v>202</v>
      </c>
      <c r="C301" s="36"/>
      <c r="D301" s="26">
        <f>D302+D303</f>
        <v>6927</v>
      </c>
      <c r="E301" s="102"/>
      <c r="F301" s="102"/>
      <c r="G301" s="94"/>
      <c r="H301" s="94"/>
      <c r="I301" s="94"/>
      <c r="J301" s="94"/>
      <c r="K301" s="94"/>
      <c r="L301" s="94"/>
      <c r="M301" s="94"/>
      <c r="N301" s="94"/>
      <c r="O301" s="94"/>
      <c r="P301" s="94"/>
      <c r="Q301" s="94"/>
      <c r="R301" s="94"/>
      <c r="S301" s="94"/>
      <c r="T301" s="94"/>
      <c r="U301" s="94"/>
      <c r="V301" s="94"/>
      <c r="W301" s="94"/>
    </row>
    <row r="302" spans="1:23" ht="60" x14ac:dyDescent="0.25">
      <c r="A302" s="55" t="s">
        <v>111</v>
      </c>
      <c r="B302" s="36" t="s">
        <v>202</v>
      </c>
      <c r="C302" s="36">
        <v>100</v>
      </c>
      <c r="D302" s="26">
        <f>K302+L302+P302</f>
        <v>6240.5</v>
      </c>
      <c r="E302" s="102"/>
      <c r="F302" s="102"/>
      <c r="G302" s="94"/>
      <c r="H302" s="94"/>
      <c r="I302" s="94"/>
      <c r="J302" s="94"/>
      <c r="K302" s="94">
        <v>5585.5</v>
      </c>
      <c r="L302" s="94">
        <v>214</v>
      </c>
      <c r="M302" s="94"/>
      <c r="N302" s="94"/>
      <c r="O302" s="94"/>
      <c r="P302" s="94">
        <v>441</v>
      </c>
      <c r="Q302" s="94"/>
      <c r="R302" s="94"/>
      <c r="S302" s="94"/>
      <c r="T302" s="94"/>
      <c r="U302" s="94"/>
      <c r="V302" s="94"/>
      <c r="W302" s="94"/>
    </row>
    <row r="303" spans="1:23" ht="30" x14ac:dyDescent="0.25">
      <c r="A303" s="37" t="s">
        <v>109</v>
      </c>
      <c r="B303" s="36" t="s">
        <v>202</v>
      </c>
      <c r="C303" s="36">
        <v>200</v>
      </c>
      <c r="D303" s="26">
        <v>686.5</v>
      </c>
      <c r="E303" s="102"/>
      <c r="F303" s="102"/>
      <c r="G303" s="94"/>
      <c r="H303" s="94"/>
      <c r="I303" s="94"/>
      <c r="J303" s="94"/>
      <c r="K303" s="94"/>
      <c r="L303" s="94"/>
      <c r="M303" s="94"/>
      <c r="N303" s="94"/>
      <c r="O303" s="94"/>
      <c r="P303" s="94"/>
      <c r="Q303" s="94"/>
      <c r="R303" s="94"/>
      <c r="S303" s="94"/>
      <c r="T303" s="94"/>
      <c r="U303" s="94"/>
      <c r="V303" s="94"/>
      <c r="W303" s="94"/>
    </row>
    <row r="304" spans="1:23" ht="45" x14ac:dyDescent="0.25">
      <c r="A304" s="37" t="s">
        <v>160</v>
      </c>
      <c r="B304" s="36" t="s">
        <v>199</v>
      </c>
      <c r="C304" s="36"/>
      <c r="D304" s="26">
        <f>D305</f>
        <v>150.4</v>
      </c>
      <c r="E304" s="102"/>
      <c r="F304" s="102"/>
      <c r="G304" s="94"/>
      <c r="H304" s="94"/>
      <c r="I304" s="94"/>
      <c r="J304" s="94"/>
      <c r="K304" s="94"/>
      <c r="L304" s="94"/>
      <c r="M304" s="94"/>
      <c r="N304" s="94"/>
      <c r="O304" s="94"/>
      <c r="P304" s="94"/>
      <c r="Q304" s="94"/>
      <c r="R304" s="94"/>
      <c r="S304" s="94"/>
      <c r="T304" s="94"/>
      <c r="U304" s="94"/>
      <c r="V304" s="94"/>
      <c r="W304" s="94"/>
    </row>
    <row r="305" spans="1:23" ht="60" x14ac:dyDescent="0.25">
      <c r="A305" s="55" t="s">
        <v>111</v>
      </c>
      <c r="B305" s="36" t="s">
        <v>199</v>
      </c>
      <c r="C305" s="36">
        <v>100</v>
      </c>
      <c r="D305" s="26">
        <v>150.4</v>
      </c>
      <c r="E305" s="102"/>
      <c r="F305" s="102"/>
      <c r="G305" s="94"/>
      <c r="H305" s="94"/>
      <c r="I305" s="94"/>
      <c r="J305" s="94"/>
      <c r="K305" s="94"/>
      <c r="L305" s="94"/>
      <c r="M305" s="94"/>
      <c r="N305" s="94"/>
      <c r="O305" s="94"/>
      <c r="P305" s="94"/>
      <c r="Q305" s="94"/>
      <c r="R305" s="94"/>
      <c r="S305" s="94"/>
      <c r="T305" s="94"/>
      <c r="U305" s="94"/>
      <c r="V305" s="94"/>
      <c r="W305" s="94"/>
    </row>
    <row r="306" spans="1:23" ht="45" x14ac:dyDescent="0.25">
      <c r="A306" s="53" t="s">
        <v>215</v>
      </c>
      <c r="B306" s="54" t="s">
        <v>91</v>
      </c>
      <c r="C306" s="54"/>
      <c r="D306" s="25">
        <f>D307+D312</f>
        <v>514</v>
      </c>
      <c r="E306" s="101"/>
      <c r="F306" s="101"/>
      <c r="G306" s="94"/>
      <c r="H306" s="94"/>
      <c r="I306" s="94"/>
      <c r="J306" s="94"/>
      <c r="K306" s="94"/>
      <c r="L306" s="94"/>
      <c r="M306" s="94"/>
      <c r="N306" s="94"/>
      <c r="O306" s="94"/>
      <c r="P306" s="94"/>
      <c r="Q306" s="94"/>
      <c r="R306" s="94"/>
      <c r="S306" s="94"/>
      <c r="T306" s="94"/>
      <c r="U306" s="94"/>
      <c r="V306" s="94"/>
      <c r="W306" s="94"/>
    </row>
    <row r="307" spans="1:23" ht="45" x14ac:dyDescent="0.25">
      <c r="A307" s="55" t="s">
        <v>159</v>
      </c>
      <c r="B307" s="36" t="s">
        <v>92</v>
      </c>
      <c r="C307" s="36"/>
      <c r="D307" s="26">
        <f>D308+D310</f>
        <v>380</v>
      </c>
      <c r="E307" s="102"/>
      <c r="F307" s="102"/>
      <c r="G307" s="94"/>
      <c r="H307" s="94"/>
      <c r="I307" s="94"/>
      <c r="J307" s="94"/>
      <c r="K307" s="94"/>
      <c r="L307" s="94"/>
      <c r="M307" s="94"/>
      <c r="N307" s="94"/>
      <c r="O307" s="94"/>
      <c r="P307" s="94"/>
      <c r="Q307" s="94"/>
      <c r="R307" s="94"/>
      <c r="S307" s="94"/>
      <c r="T307" s="94"/>
      <c r="U307" s="94"/>
      <c r="V307" s="94"/>
      <c r="W307" s="94"/>
    </row>
    <row r="308" spans="1:23" ht="63.75" customHeight="1" x14ac:dyDescent="0.25">
      <c r="A308" s="55" t="s">
        <v>165</v>
      </c>
      <c r="B308" s="36" t="s">
        <v>203</v>
      </c>
      <c r="C308" s="36"/>
      <c r="D308" s="26">
        <f>D309</f>
        <v>360</v>
      </c>
      <c r="E308" s="102"/>
      <c r="F308" s="102"/>
      <c r="G308" s="94"/>
      <c r="H308" s="94"/>
      <c r="I308" s="94"/>
      <c r="J308" s="94"/>
      <c r="K308" s="94"/>
      <c r="L308" s="94"/>
      <c r="M308" s="94"/>
      <c r="N308" s="94"/>
      <c r="O308" s="94"/>
      <c r="P308" s="94"/>
      <c r="Q308" s="94"/>
      <c r="R308" s="94"/>
      <c r="S308" s="94"/>
      <c r="T308" s="94"/>
      <c r="U308" s="94"/>
      <c r="V308" s="94"/>
      <c r="W308" s="94"/>
    </row>
    <row r="309" spans="1:23" x14ac:dyDescent="0.25">
      <c r="A309" s="55" t="s">
        <v>113</v>
      </c>
      <c r="B309" s="36" t="s">
        <v>203</v>
      </c>
      <c r="C309" s="36">
        <v>300</v>
      </c>
      <c r="D309" s="26">
        <f>K309+L309+N309+S309</f>
        <v>360</v>
      </c>
      <c r="E309" s="102"/>
      <c r="F309" s="102"/>
      <c r="G309" s="94"/>
      <c r="H309" s="94"/>
      <c r="I309" s="94"/>
      <c r="J309" s="94"/>
      <c r="K309" s="94">
        <v>300</v>
      </c>
      <c r="L309" s="94">
        <v>12.5</v>
      </c>
      <c r="M309" s="94"/>
      <c r="N309" s="94">
        <v>360</v>
      </c>
      <c r="O309" s="94"/>
      <c r="P309" s="94"/>
      <c r="Q309" s="94"/>
      <c r="R309" s="94"/>
      <c r="S309" s="94">
        <v>-312.5</v>
      </c>
      <c r="T309" s="94"/>
      <c r="U309" s="94"/>
      <c r="V309" s="94"/>
      <c r="W309" s="94"/>
    </row>
    <row r="310" spans="1:23" x14ac:dyDescent="0.25">
      <c r="A310" s="37" t="s">
        <v>285</v>
      </c>
      <c r="B310" s="36" t="s">
        <v>284</v>
      </c>
      <c r="C310" s="36"/>
      <c r="D310" s="26">
        <f>D311</f>
        <v>20</v>
      </c>
      <c r="E310" s="102"/>
      <c r="F310" s="102"/>
      <c r="G310" s="94"/>
      <c r="H310" s="94"/>
      <c r="I310" s="94"/>
      <c r="J310" s="94"/>
      <c r="K310" s="94"/>
      <c r="L310" s="94"/>
      <c r="M310" s="94"/>
      <c r="N310" s="94"/>
      <c r="O310" s="94"/>
      <c r="P310" s="94"/>
      <c r="Q310" s="94"/>
      <c r="R310" s="94"/>
      <c r="S310" s="94"/>
      <c r="T310" s="94"/>
      <c r="U310" s="94"/>
      <c r="V310" s="94"/>
      <c r="W310" s="94"/>
    </row>
    <row r="311" spans="1:23" ht="30" x14ac:dyDescent="0.25">
      <c r="A311" s="37" t="s">
        <v>108</v>
      </c>
      <c r="B311" s="36" t="s">
        <v>284</v>
      </c>
      <c r="C311" s="36">
        <v>600</v>
      </c>
      <c r="D311" s="26">
        <v>20</v>
      </c>
      <c r="E311" s="102"/>
      <c r="F311" s="102"/>
      <c r="G311" s="94"/>
      <c r="H311" s="94"/>
      <c r="I311" s="94"/>
      <c r="J311" s="94"/>
      <c r="K311" s="94"/>
      <c r="L311" s="94"/>
      <c r="M311" s="94"/>
      <c r="N311" s="94"/>
      <c r="O311" s="94"/>
      <c r="P311" s="94"/>
      <c r="Q311" s="94"/>
      <c r="R311" s="94"/>
      <c r="S311" s="94"/>
      <c r="T311" s="94"/>
      <c r="U311" s="94"/>
      <c r="V311" s="94"/>
      <c r="W311" s="94"/>
    </row>
    <row r="312" spans="1:23" ht="45" x14ac:dyDescent="0.25">
      <c r="A312" s="38" t="s">
        <v>343</v>
      </c>
      <c r="B312" s="36" t="s">
        <v>254</v>
      </c>
      <c r="C312" s="36"/>
      <c r="D312" s="26">
        <f>D313+D315+D317</f>
        <v>134</v>
      </c>
      <c r="E312" s="102"/>
      <c r="F312" s="102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  <c r="U312" s="94"/>
      <c r="V312" s="94"/>
      <c r="W312" s="94"/>
    </row>
    <row r="313" spans="1:23" ht="45" x14ac:dyDescent="0.25">
      <c r="A313" s="65" t="s">
        <v>241</v>
      </c>
      <c r="B313" s="36" t="s">
        <v>255</v>
      </c>
      <c r="C313" s="36"/>
      <c r="D313" s="26">
        <f>D314</f>
        <v>24</v>
      </c>
      <c r="E313" s="102"/>
      <c r="F313" s="102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  <c r="S313" s="94"/>
      <c r="T313" s="94"/>
      <c r="U313" s="94"/>
      <c r="V313" s="94"/>
      <c r="W313" s="94"/>
    </row>
    <row r="314" spans="1:23" ht="30" x14ac:dyDescent="0.25">
      <c r="A314" s="37" t="s">
        <v>108</v>
      </c>
      <c r="B314" s="36" t="s">
        <v>255</v>
      </c>
      <c r="C314" s="36">
        <v>600</v>
      </c>
      <c r="D314" s="26">
        <v>24</v>
      </c>
      <c r="E314" s="102"/>
      <c r="F314" s="102"/>
      <c r="G314" s="94"/>
      <c r="H314" s="94"/>
      <c r="I314" s="94"/>
      <c r="J314" s="94"/>
      <c r="K314" s="94"/>
      <c r="L314" s="94"/>
      <c r="M314" s="94"/>
      <c r="N314" s="94"/>
      <c r="O314" s="94"/>
      <c r="P314" s="94"/>
      <c r="Q314" s="94"/>
      <c r="R314" s="94"/>
      <c r="S314" s="94"/>
      <c r="T314" s="94"/>
      <c r="U314" s="94"/>
      <c r="V314" s="94"/>
      <c r="W314" s="94"/>
    </row>
    <row r="315" spans="1:23" ht="45" x14ac:dyDescent="0.25">
      <c r="A315" s="65" t="s">
        <v>257</v>
      </c>
      <c r="B315" s="36" t="s">
        <v>258</v>
      </c>
      <c r="C315" s="36"/>
      <c r="D315" s="26">
        <f>D316</f>
        <v>100</v>
      </c>
      <c r="E315" s="102"/>
      <c r="F315" s="102"/>
      <c r="G315" s="94"/>
      <c r="H315" s="94"/>
      <c r="I315" s="94"/>
      <c r="J315" s="94"/>
      <c r="K315" s="94"/>
      <c r="L315" s="94"/>
      <c r="M315" s="94"/>
      <c r="N315" s="94"/>
      <c r="O315" s="94"/>
      <c r="P315" s="94"/>
      <c r="Q315" s="94"/>
      <c r="R315" s="94"/>
      <c r="S315" s="94"/>
      <c r="T315" s="94"/>
      <c r="U315" s="94"/>
      <c r="V315" s="94"/>
      <c r="W315" s="94"/>
    </row>
    <row r="316" spans="1:23" ht="30" x14ac:dyDescent="0.25">
      <c r="A316" s="37" t="s">
        <v>108</v>
      </c>
      <c r="B316" s="36" t="s">
        <v>258</v>
      </c>
      <c r="C316" s="36">
        <v>600</v>
      </c>
      <c r="D316" s="26">
        <v>100</v>
      </c>
      <c r="E316" s="102"/>
      <c r="F316" s="102"/>
      <c r="G316" s="94"/>
      <c r="H316" s="94"/>
      <c r="I316" s="94"/>
      <c r="J316" s="94"/>
      <c r="K316" s="94"/>
      <c r="L316" s="94"/>
      <c r="M316" s="94"/>
      <c r="N316" s="94"/>
      <c r="O316" s="94"/>
      <c r="P316" s="94"/>
      <c r="Q316" s="94"/>
      <c r="R316" s="94"/>
      <c r="S316" s="94"/>
      <c r="T316" s="94"/>
      <c r="U316" s="94"/>
      <c r="V316" s="94"/>
      <c r="W316" s="94"/>
    </row>
    <row r="317" spans="1:23" ht="45" x14ac:dyDescent="0.25">
      <c r="A317" s="65" t="s">
        <v>262</v>
      </c>
      <c r="B317" s="36" t="s">
        <v>263</v>
      </c>
      <c r="C317" s="36"/>
      <c r="D317" s="26">
        <f>D318</f>
        <v>10</v>
      </c>
      <c r="E317" s="102"/>
      <c r="F317" s="102"/>
      <c r="G317" s="94"/>
      <c r="H317" s="94"/>
      <c r="I317" s="94"/>
      <c r="J317" s="94"/>
      <c r="K317" s="94"/>
      <c r="L317" s="94"/>
      <c r="M317" s="94"/>
      <c r="N317" s="94"/>
      <c r="O317" s="94"/>
      <c r="P317" s="94"/>
      <c r="Q317" s="94"/>
      <c r="R317" s="94"/>
      <c r="S317" s="94"/>
      <c r="T317" s="94"/>
      <c r="U317" s="94"/>
      <c r="V317" s="94"/>
      <c r="W317" s="94"/>
    </row>
    <row r="318" spans="1:23" ht="30" x14ac:dyDescent="0.25">
      <c r="A318" s="37" t="s">
        <v>108</v>
      </c>
      <c r="B318" s="36" t="s">
        <v>263</v>
      </c>
      <c r="C318" s="36">
        <v>600</v>
      </c>
      <c r="D318" s="26">
        <v>10</v>
      </c>
      <c r="E318" s="102"/>
      <c r="F318" s="102"/>
      <c r="G318" s="94"/>
      <c r="H318" s="94"/>
      <c r="I318" s="94"/>
      <c r="J318" s="94"/>
      <c r="K318" s="94"/>
      <c r="L318" s="94"/>
      <c r="M318" s="94"/>
      <c r="N318" s="94"/>
      <c r="O318" s="94"/>
      <c r="P318" s="94"/>
      <c r="Q318" s="94"/>
      <c r="R318" s="94"/>
      <c r="S318" s="94"/>
      <c r="T318" s="94"/>
      <c r="U318" s="94"/>
      <c r="V318" s="94"/>
      <c r="W318" s="94"/>
    </row>
    <row r="319" spans="1:23" ht="43.5" x14ac:dyDescent="0.25">
      <c r="A319" s="35" t="s">
        <v>302</v>
      </c>
      <c r="B319" s="34" t="s">
        <v>186</v>
      </c>
      <c r="C319" s="36"/>
      <c r="D319" s="24">
        <f>D334+D320</f>
        <v>6959.5</v>
      </c>
      <c r="E319" s="100"/>
      <c r="F319" s="100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  <c r="S319" s="94"/>
      <c r="T319" s="94"/>
      <c r="U319" s="94"/>
      <c r="V319" s="94"/>
      <c r="W319" s="94"/>
    </row>
    <row r="320" spans="1:23" x14ac:dyDescent="0.25">
      <c r="A320" s="53" t="s">
        <v>216</v>
      </c>
      <c r="B320" s="54" t="s">
        <v>187</v>
      </c>
      <c r="C320" s="54"/>
      <c r="D320" s="25">
        <f>D321</f>
        <v>1701.8</v>
      </c>
      <c r="E320" s="101"/>
      <c r="F320" s="101"/>
      <c r="G320" s="94"/>
      <c r="H320" s="94"/>
      <c r="I320" s="94"/>
      <c r="J320" s="94"/>
      <c r="K320" s="94"/>
      <c r="L320" s="94"/>
      <c r="M320" s="94"/>
      <c r="N320" s="94"/>
      <c r="O320" s="94"/>
      <c r="P320" s="94"/>
      <c r="Q320" s="94"/>
      <c r="R320" s="94"/>
      <c r="S320" s="94"/>
      <c r="T320" s="94"/>
      <c r="U320" s="94"/>
      <c r="V320" s="94"/>
      <c r="W320" s="94"/>
    </row>
    <row r="321" spans="1:23" x14ac:dyDescent="0.25">
      <c r="A321" s="55" t="s">
        <v>5</v>
      </c>
      <c r="B321" s="36" t="s">
        <v>188</v>
      </c>
      <c r="C321" s="36"/>
      <c r="D321" s="26">
        <f>D322+D324+D326+D328+D330+D332</f>
        <v>1701.8</v>
      </c>
      <c r="E321" s="102"/>
      <c r="F321" s="102"/>
      <c r="G321" s="94"/>
      <c r="H321" s="94"/>
      <c r="I321" s="94"/>
      <c r="J321" s="94"/>
      <c r="K321" s="94"/>
      <c r="L321" s="94"/>
      <c r="M321" s="94"/>
      <c r="N321" s="94"/>
      <c r="O321" s="94"/>
      <c r="P321" s="94"/>
      <c r="Q321" s="94"/>
      <c r="R321" s="94"/>
      <c r="S321" s="94"/>
      <c r="T321" s="94"/>
      <c r="U321" s="94"/>
      <c r="V321" s="94"/>
      <c r="W321" s="94"/>
    </row>
    <row r="322" spans="1:23" ht="30" x14ac:dyDescent="0.25">
      <c r="A322" s="55" t="s">
        <v>141</v>
      </c>
      <c r="B322" s="36" t="s">
        <v>189</v>
      </c>
      <c r="C322" s="36"/>
      <c r="D322" s="26">
        <f>D323</f>
        <v>1006.8</v>
      </c>
      <c r="E322" s="102"/>
      <c r="F322" s="102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  <c r="S322" s="94"/>
      <c r="T322" s="94"/>
      <c r="U322" s="94"/>
      <c r="V322" s="94"/>
      <c r="W322" s="94"/>
    </row>
    <row r="323" spans="1:23" ht="30" x14ac:dyDescent="0.25">
      <c r="A323" s="37" t="s">
        <v>108</v>
      </c>
      <c r="B323" s="36" t="s">
        <v>189</v>
      </c>
      <c r="C323" s="36">
        <v>600</v>
      </c>
      <c r="D323" s="26">
        <f>K323+L323</f>
        <v>1006.8</v>
      </c>
      <c r="E323" s="102"/>
      <c r="F323" s="102"/>
      <c r="G323" s="94"/>
      <c r="H323" s="94"/>
      <c r="I323" s="94"/>
      <c r="J323" s="94"/>
      <c r="K323" s="94">
        <v>799</v>
      </c>
      <c r="L323" s="94">
        <v>207.8</v>
      </c>
      <c r="M323" s="94"/>
      <c r="N323" s="94"/>
      <c r="O323" s="94"/>
      <c r="P323" s="94"/>
      <c r="Q323" s="94"/>
      <c r="R323" s="94"/>
      <c r="S323" s="94"/>
      <c r="T323" s="94"/>
      <c r="U323" s="94"/>
      <c r="V323" s="94"/>
      <c r="W323" s="94"/>
    </row>
    <row r="324" spans="1:23" ht="30" x14ac:dyDescent="0.25">
      <c r="A324" s="55" t="s">
        <v>177</v>
      </c>
      <c r="B324" s="36" t="s">
        <v>190</v>
      </c>
      <c r="C324" s="36"/>
      <c r="D324" s="26">
        <f>D325</f>
        <v>237</v>
      </c>
      <c r="E324" s="102"/>
      <c r="F324" s="102"/>
      <c r="G324" s="94"/>
      <c r="H324" s="94"/>
      <c r="I324" s="94"/>
      <c r="J324" s="94"/>
      <c r="K324" s="94"/>
      <c r="L324" s="94"/>
      <c r="M324" s="94"/>
      <c r="N324" s="94"/>
      <c r="O324" s="94"/>
      <c r="P324" s="94"/>
      <c r="Q324" s="94"/>
      <c r="R324" s="94"/>
      <c r="S324" s="94"/>
      <c r="T324" s="94"/>
      <c r="U324" s="94"/>
      <c r="V324" s="94"/>
      <c r="W324" s="94"/>
    </row>
    <row r="325" spans="1:23" ht="30" x14ac:dyDescent="0.25">
      <c r="A325" s="37" t="s">
        <v>108</v>
      </c>
      <c r="B325" s="36" t="s">
        <v>190</v>
      </c>
      <c r="C325" s="36">
        <v>600</v>
      </c>
      <c r="D325" s="26">
        <v>237</v>
      </c>
      <c r="E325" s="102"/>
      <c r="F325" s="102"/>
      <c r="G325" s="94"/>
      <c r="H325" s="94"/>
      <c r="I325" s="94"/>
      <c r="J325" s="94"/>
      <c r="K325" s="94"/>
      <c r="L325" s="94"/>
      <c r="M325" s="94"/>
      <c r="N325" s="94"/>
      <c r="O325" s="94"/>
      <c r="P325" s="94"/>
      <c r="Q325" s="94"/>
      <c r="R325" s="94"/>
      <c r="S325" s="94"/>
      <c r="T325" s="94"/>
      <c r="U325" s="94"/>
      <c r="V325" s="94"/>
      <c r="W325" s="94"/>
    </row>
    <row r="326" spans="1:23" x14ac:dyDescent="0.25">
      <c r="A326" s="55" t="s">
        <v>32</v>
      </c>
      <c r="B326" s="36" t="s">
        <v>191</v>
      </c>
      <c r="C326" s="36"/>
      <c r="D326" s="26">
        <f>D327</f>
        <v>300</v>
      </c>
      <c r="E326" s="102"/>
      <c r="F326" s="102"/>
      <c r="G326" s="94"/>
      <c r="H326" s="94"/>
      <c r="I326" s="94"/>
      <c r="J326" s="94"/>
      <c r="K326" s="94"/>
      <c r="L326" s="94"/>
      <c r="M326" s="94"/>
      <c r="N326" s="94"/>
      <c r="O326" s="94"/>
      <c r="P326" s="94"/>
      <c r="Q326" s="94"/>
      <c r="R326" s="94"/>
      <c r="S326" s="94"/>
      <c r="T326" s="94"/>
      <c r="U326" s="94"/>
      <c r="V326" s="94"/>
      <c r="W326" s="94"/>
    </row>
    <row r="327" spans="1:23" ht="30" x14ac:dyDescent="0.25">
      <c r="A327" s="37" t="s">
        <v>108</v>
      </c>
      <c r="B327" s="36" t="s">
        <v>191</v>
      </c>
      <c r="C327" s="36">
        <v>600</v>
      </c>
      <c r="D327" s="26">
        <v>300</v>
      </c>
      <c r="E327" s="102"/>
      <c r="F327" s="102"/>
      <c r="G327" s="94"/>
      <c r="H327" s="94"/>
      <c r="I327" s="94"/>
      <c r="J327" s="94"/>
      <c r="K327" s="94"/>
      <c r="L327" s="94"/>
      <c r="M327" s="94"/>
      <c r="N327" s="94"/>
      <c r="O327" s="94"/>
      <c r="P327" s="94"/>
      <c r="Q327" s="94"/>
      <c r="R327" s="94"/>
      <c r="S327" s="94"/>
      <c r="T327" s="94"/>
      <c r="U327" s="94"/>
      <c r="V327" s="94"/>
      <c r="W327" s="94"/>
    </row>
    <row r="328" spans="1:23" ht="45" x14ac:dyDescent="0.25">
      <c r="A328" s="55" t="s">
        <v>33</v>
      </c>
      <c r="B328" s="36" t="s">
        <v>192</v>
      </c>
      <c r="C328" s="36"/>
      <c r="D328" s="26">
        <f>D329</f>
        <v>110</v>
      </c>
      <c r="E328" s="102"/>
      <c r="F328" s="102"/>
      <c r="G328" s="94"/>
      <c r="H328" s="94"/>
      <c r="I328" s="94"/>
      <c r="J328" s="94"/>
      <c r="K328" s="94"/>
      <c r="L328" s="94"/>
      <c r="M328" s="94"/>
      <c r="N328" s="94"/>
      <c r="O328" s="94"/>
      <c r="P328" s="94"/>
      <c r="Q328" s="94"/>
      <c r="R328" s="94"/>
      <c r="S328" s="94"/>
      <c r="T328" s="94"/>
      <c r="U328" s="94"/>
      <c r="V328" s="94"/>
      <c r="W328" s="94"/>
    </row>
    <row r="329" spans="1:23" ht="30" x14ac:dyDescent="0.25">
      <c r="A329" s="37" t="s">
        <v>108</v>
      </c>
      <c r="B329" s="36" t="s">
        <v>192</v>
      </c>
      <c r="C329" s="36">
        <v>600</v>
      </c>
      <c r="D329" s="26">
        <v>110</v>
      </c>
      <c r="E329" s="102"/>
      <c r="F329" s="102"/>
      <c r="G329" s="94"/>
      <c r="H329" s="94"/>
      <c r="I329" s="94"/>
      <c r="J329" s="94"/>
      <c r="K329" s="94"/>
      <c r="L329" s="94"/>
      <c r="M329" s="94"/>
      <c r="N329" s="94"/>
      <c r="O329" s="94"/>
      <c r="P329" s="94"/>
      <c r="Q329" s="94"/>
      <c r="R329" s="94"/>
      <c r="S329" s="94"/>
      <c r="T329" s="94"/>
      <c r="U329" s="94"/>
      <c r="V329" s="94"/>
      <c r="W329" s="94"/>
    </row>
    <row r="330" spans="1:23" ht="60" x14ac:dyDescent="0.25">
      <c r="A330" s="37" t="s">
        <v>236</v>
      </c>
      <c r="B330" s="36" t="s">
        <v>235</v>
      </c>
      <c r="C330" s="36"/>
      <c r="D330" s="26">
        <f>D331</f>
        <v>18</v>
      </c>
      <c r="E330" s="102"/>
      <c r="F330" s="102"/>
      <c r="G330" s="94"/>
      <c r="H330" s="94"/>
      <c r="I330" s="94"/>
      <c r="J330" s="94"/>
      <c r="K330" s="94"/>
      <c r="L330" s="94"/>
      <c r="M330" s="94"/>
      <c r="N330" s="94"/>
      <c r="O330" s="94"/>
      <c r="P330" s="94"/>
      <c r="Q330" s="94"/>
      <c r="R330" s="94"/>
      <c r="S330" s="94"/>
      <c r="T330" s="94"/>
      <c r="U330" s="94"/>
      <c r="V330" s="94"/>
      <c r="W330" s="94"/>
    </row>
    <row r="331" spans="1:23" x14ac:dyDescent="0.25">
      <c r="A331" s="55" t="s">
        <v>113</v>
      </c>
      <c r="B331" s="36" t="s">
        <v>235</v>
      </c>
      <c r="C331" s="36">
        <v>300</v>
      </c>
      <c r="D331" s="26">
        <v>18</v>
      </c>
      <c r="E331" s="102"/>
      <c r="F331" s="102"/>
      <c r="G331" s="94"/>
      <c r="H331" s="94"/>
      <c r="I331" s="94"/>
      <c r="J331" s="94"/>
      <c r="K331" s="94"/>
      <c r="L331" s="94"/>
      <c r="M331" s="94"/>
      <c r="N331" s="94"/>
      <c r="O331" s="94"/>
      <c r="P331" s="94"/>
      <c r="Q331" s="94"/>
      <c r="R331" s="94"/>
      <c r="S331" s="94"/>
      <c r="T331" s="94"/>
      <c r="U331" s="94"/>
      <c r="V331" s="94"/>
      <c r="W331" s="94"/>
    </row>
    <row r="332" spans="1:23" ht="60.75" customHeight="1" x14ac:dyDescent="0.25">
      <c r="A332" s="38" t="s">
        <v>308</v>
      </c>
      <c r="B332" s="36" t="s">
        <v>244</v>
      </c>
      <c r="C332" s="36"/>
      <c r="D332" s="26">
        <f>D333</f>
        <v>30</v>
      </c>
      <c r="E332" s="102"/>
      <c r="F332" s="102"/>
      <c r="G332" s="94"/>
      <c r="H332" s="94"/>
      <c r="I332" s="94"/>
      <c r="J332" s="94"/>
      <c r="K332" s="94"/>
      <c r="L332" s="94"/>
      <c r="M332" s="94"/>
      <c r="N332" s="94"/>
      <c r="O332" s="94"/>
      <c r="P332" s="94"/>
      <c r="Q332" s="94"/>
      <c r="R332" s="94"/>
      <c r="S332" s="94"/>
      <c r="T332" s="94"/>
      <c r="U332" s="94"/>
      <c r="V332" s="94"/>
      <c r="W332" s="94"/>
    </row>
    <row r="333" spans="1:23" ht="30" x14ac:dyDescent="0.25">
      <c r="A333" s="37" t="s">
        <v>108</v>
      </c>
      <c r="B333" s="36" t="s">
        <v>244</v>
      </c>
      <c r="C333" s="36">
        <v>600</v>
      </c>
      <c r="D333" s="26">
        <f>G333+H333</f>
        <v>30</v>
      </c>
      <c r="E333" s="102"/>
      <c r="F333" s="102"/>
      <c r="G333" s="94">
        <v>67</v>
      </c>
      <c r="H333" s="94">
        <v>-37</v>
      </c>
      <c r="I333" s="94"/>
      <c r="J333" s="94"/>
      <c r="K333" s="94"/>
      <c r="L333" s="94"/>
      <c r="M333" s="94"/>
      <c r="N333" s="94"/>
      <c r="O333" s="94"/>
      <c r="P333" s="94"/>
      <c r="Q333" s="94"/>
      <c r="R333" s="94"/>
      <c r="S333" s="94"/>
      <c r="T333" s="94"/>
      <c r="U333" s="94"/>
      <c r="V333" s="94"/>
      <c r="W333" s="94"/>
    </row>
    <row r="334" spans="1:23" ht="35.25" customHeight="1" x14ac:dyDescent="0.25">
      <c r="A334" s="67" t="s">
        <v>220</v>
      </c>
      <c r="B334" s="54" t="s">
        <v>193</v>
      </c>
      <c r="C334" s="54"/>
      <c r="D334" s="25">
        <f>D335+D344</f>
        <v>5257.7</v>
      </c>
      <c r="E334" s="101"/>
      <c r="F334" s="101"/>
      <c r="G334" s="94"/>
      <c r="H334" s="94"/>
      <c r="I334" s="94"/>
      <c r="J334" s="94"/>
      <c r="K334" s="94"/>
      <c r="L334" s="94"/>
      <c r="M334" s="94"/>
      <c r="N334" s="94"/>
      <c r="O334" s="94"/>
      <c r="P334" s="94"/>
      <c r="Q334" s="94"/>
      <c r="R334" s="94"/>
      <c r="S334" s="94"/>
      <c r="T334" s="94"/>
      <c r="U334" s="94"/>
      <c r="V334" s="94"/>
      <c r="W334" s="94"/>
    </row>
    <row r="335" spans="1:23" ht="30" x14ac:dyDescent="0.25">
      <c r="A335" s="55" t="s">
        <v>7</v>
      </c>
      <c r="B335" s="36" t="s">
        <v>194</v>
      </c>
      <c r="C335" s="36"/>
      <c r="D335" s="26">
        <f>D336+D338+D340+D342</f>
        <v>4657.7</v>
      </c>
      <c r="E335" s="102"/>
      <c r="F335" s="102"/>
      <c r="G335" s="94"/>
      <c r="H335" s="94"/>
      <c r="I335" s="94"/>
      <c r="J335" s="94"/>
      <c r="K335" s="94"/>
      <c r="L335" s="94"/>
      <c r="M335" s="94"/>
      <c r="N335" s="94"/>
      <c r="O335" s="94"/>
      <c r="P335" s="94"/>
      <c r="Q335" s="94"/>
      <c r="R335" s="94"/>
      <c r="S335" s="94"/>
      <c r="T335" s="94"/>
      <c r="U335" s="94"/>
      <c r="V335" s="94"/>
      <c r="W335" s="94"/>
    </row>
    <row r="336" spans="1:23" ht="30" x14ac:dyDescent="0.25">
      <c r="A336" s="55" t="s">
        <v>141</v>
      </c>
      <c r="B336" s="36" t="s">
        <v>195</v>
      </c>
      <c r="C336" s="36"/>
      <c r="D336" s="26">
        <f>D337</f>
        <v>2922.7</v>
      </c>
      <c r="E336" s="102"/>
      <c r="F336" s="102"/>
      <c r="G336" s="94"/>
      <c r="H336" s="94"/>
      <c r="I336" s="94"/>
      <c r="J336" s="94"/>
      <c r="K336" s="94"/>
      <c r="L336" s="94" t="s">
        <v>457</v>
      </c>
      <c r="M336" s="94"/>
      <c r="N336" s="94"/>
      <c r="O336" s="94"/>
      <c r="P336" s="94"/>
      <c r="Q336" s="94"/>
      <c r="R336" s="94"/>
      <c r="S336" s="94"/>
      <c r="T336" s="94"/>
      <c r="U336" s="94"/>
      <c r="V336" s="94"/>
      <c r="W336" s="94"/>
    </row>
    <row r="337" spans="1:23" ht="30" x14ac:dyDescent="0.25">
      <c r="A337" s="37" t="s">
        <v>108</v>
      </c>
      <c r="B337" s="36" t="s">
        <v>195</v>
      </c>
      <c r="C337" s="36">
        <v>600</v>
      </c>
      <c r="D337" s="26">
        <f>K337+L337</f>
        <v>2922.7</v>
      </c>
      <c r="E337" s="102"/>
      <c r="F337" s="102"/>
      <c r="G337" s="94"/>
      <c r="H337" s="94"/>
      <c r="I337" s="94"/>
      <c r="J337" s="94"/>
      <c r="K337" s="94">
        <v>2562.5</v>
      </c>
      <c r="L337" s="94">
        <v>360.2</v>
      </c>
      <c r="M337" s="94"/>
      <c r="N337" s="94"/>
      <c r="O337" s="94"/>
      <c r="P337" s="94"/>
      <c r="Q337" s="94"/>
      <c r="R337" s="94"/>
      <c r="S337" s="94"/>
      <c r="T337" s="94"/>
      <c r="U337" s="94"/>
      <c r="V337" s="94"/>
      <c r="W337" s="94"/>
    </row>
    <row r="338" spans="1:23" x14ac:dyDescent="0.25">
      <c r="A338" s="55" t="s">
        <v>34</v>
      </c>
      <c r="B338" s="36" t="s">
        <v>196</v>
      </c>
      <c r="C338" s="36"/>
      <c r="D338" s="26">
        <f>D339</f>
        <v>1338</v>
      </c>
      <c r="E338" s="102"/>
      <c r="F338" s="102"/>
      <c r="G338" s="94"/>
      <c r="H338" s="94"/>
      <c r="I338" s="94"/>
      <c r="J338" s="94"/>
      <c r="K338" s="94"/>
      <c r="L338" s="94"/>
      <c r="M338" s="94"/>
      <c r="N338" s="94"/>
      <c r="O338" s="94"/>
      <c r="P338" s="94"/>
      <c r="Q338" s="94"/>
      <c r="R338" s="94"/>
      <c r="S338" s="94"/>
      <c r="T338" s="94"/>
      <c r="U338" s="94"/>
      <c r="V338" s="94"/>
      <c r="W338" s="94"/>
    </row>
    <row r="339" spans="1:23" ht="30" x14ac:dyDescent="0.25">
      <c r="A339" s="37" t="s">
        <v>108</v>
      </c>
      <c r="B339" s="36" t="s">
        <v>196</v>
      </c>
      <c r="C339" s="36">
        <v>600</v>
      </c>
      <c r="D339" s="26">
        <f>K339+L339</f>
        <v>1338</v>
      </c>
      <c r="E339" s="102"/>
      <c r="F339" s="102"/>
      <c r="G339" s="94"/>
      <c r="H339" s="94"/>
      <c r="I339" s="94"/>
      <c r="J339" s="94"/>
      <c r="K339" s="94">
        <v>1528</v>
      </c>
      <c r="L339" s="94">
        <v>-190</v>
      </c>
      <c r="M339" s="94"/>
      <c r="N339" s="94"/>
      <c r="O339" s="94"/>
      <c r="P339" s="94"/>
      <c r="Q339" s="94"/>
      <c r="R339" s="94"/>
      <c r="S339" s="94"/>
      <c r="T339" s="94"/>
      <c r="U339" s="94"/>
      <c r="V339" s="94"/>
      <c r="W339" s="94"/>
    </row>
    <row r="340" spans="1:23" ht="80.25" customHeight="1" x14ac:dyDescent="0.25">
      <c r="A340" s="56" t="s">
        <v>217</v>
      </c>
      <c r="B340" s="36" t="s">
        <v>197</v>
      </c>
      <c r="C340" s="36"/>
      <c r="D340" s="26">
        <f>D341</f>
        <v>393</v>
      </c>
      <c r="E340" s="102"/>
      <c r="F340" s="102"/>
      <c r="G340" s="94"/>
      <c r="H340" s="94"/>
      <c r="I340" s="94"/>
      <c r="J340" s="94"/>
      <c r="K340" s="94"/>
      <c r="L340" s="94"/>
      <c r="M340" s="94"/>
      <c r="N340" s="94"/>
      <c r="O340" s="94"/>
      <c r="P340" s="94"/>
      <c r="Q340" s="94"/>
      <c r="R340" s="94"/>
      <c r="S340" s="94"/>
      <c r="T340" s="94"/>
      <c r="U340" s="94"/>
      <c r="V340" s="94"/>
      <c r="W340" s="94"/>
    </row>
    <row r="341" spans="1:23" ht="30" x14ac:dyDescent="0.25">
      <c r="A341" s="37" t="s">
        <v>108</v>
      </c>
      <c r="B341" s="36" t="s">
        <v>197</v>
      </c>
      <c r="C341" s="36">
        <v>600</v>
      </c>
      <c r="D341" s="26">
        <v>393</v>
      </c>
      <c r="E341" s="102"/>
      <c r="F341" s="102"/>
      <c r="G341" s="94"/>
      <c r="H341" s="94"/>
      <c r="I341" s="94"/>
      <c r="J341" s="94"/>
      <c r="K341" s="94"/>
      <c r="L341" s="94"/>
      <c r="M341" s="94"/>
      <c r="N341" s="94"/>
      <c r="O341" s="94"/>
      <c r="P341" s="94"/>
      <c r="Q341" s="94"/>
      <c r="R341" s="94"/>
      <c r="S341" s="94"/>
      <c r="T341" s="94"/>
      <c r="U341" s="94"/>
      <c r="V341" s="94"/>
      <c r="W341" s="94"/>
    </row>
    <row r="342" spans="1:23" ht="75" x14ac:dyDescent="0.25">
      <c r="A342" s="55" t="s">
        <v>218</v>
      </c>
      <c r="B342" s="36" t="s">
        <v>198</v>
      </c>
      <c r="C342" s="36"/>
      <c r="D342" s="26">
        <f>D343</f>
        <v>4</v>
      </c>
      <c r="E342" s="102"/>
      <c r="F342" s="102"/>
      <c r="G342" s="94"/>
      <c r="H342" s="94"/>
      <c r="I342" s="94"/>
      <c r="J342" s="94"/>
      <c r="K342" s="94"/>
      <c r="L342" s="94"/>
      <c r="M342" s="94"/>
      <c r="N342" s="94"/>
      <c r="O342" s="94"/>
      <c r="P342" s="94"/>
      <c r="Q342" s="94"/>
      <c r="R342" s="94"/>
      <c r="S342" s="94"/>
      <c r="T342" s="94"/>
      <c r="U342" s="94"/>
      <c r="V342" s="94"/>
      <c r="W342" s="94"/>
    </row>
    <row r="343" spans="1:23" ht="30" x14ac:dyDescent="0.25">
      <c r="A343" s="37" t="s">
        <v>108</v>
      </c>
      <c r="B343" s="36" t="s">
        <v>198</v>
      </c>
      <c r="C343" s="36">
        <v>600</v>
      </c>
      <c r="D343" s="26">
        <v>4</v>
      </c>
      <c r="E343" s="102"/>
      <c r="F343" s="102"/>
      <c r="G343" s="94"/>
      <c r="H343" s="94"/>
      <c r="I343" s="94"/>
      <c r="J343" s="94"/>
      <c r="K343" s="94"/>
      <c r="L343" s="94"/>
      <c r="M343" s="94"/>
      <c r="N343" s="94"/>
      <c r="O343" s="94"/>
      <c r="P343" s="94"/>
      <c r="Q343" s="94"/>
      <c r="R343" s="94"/>
      <c r="S343" s="94"/>
      <c r="T343" s="94"/>
      <c r="U343" s="94"/>
      <c r="V343" s="94"/>
      <c r="W343" s="94"/>
    </row>
    <row r="344" spans="1:23" ht="45" x14ac:dyDescent="0.25">
      <c r="A344" s="37" t="s">
        <v>394</v>
      </c>
      <c r="B344" s="36" t="s">
        <v>392</v>
      </c>
      <c r="C344" s="36"/>
      <c r="D344" s="26">
        <f>D345</f>
        <v>600</v>
      </c>
      <c r="E344" s="102"/>
      <c r="F344" s="102"/>
      <c r="G344" s="94"/>
      <c r="H344" s="94"/>
      <c r="I344" s="94"/>
      <c r="J344" s="94"/>
      <c r="K344" s="94"/>
      <c r="L344" s="94"/>
      <c r="M344" s="94"/>
      <c r="N344" s="94"/>
      <c r="O344" s="94"/>
      <c r="P344" s="94"/>
      <c r="Q344" s="94"/>
      <c r="R344" s="94"/>
      <c r="S344" s="94"/>
      <c r="T344" s="94"/>
      <c r="U344" s="94"/>
      <c r="V344" s="94"/>
      <c r="W344" s="94"/>
    </row>
    <row r="345" spans="1:23" ht="75" x14ac:dyDescent="0.25">
      <c r="A345" s="37" t="s">
        <v>391</v>
      </c>
      <c r="B345" s="36" t="s">
        <v>393</v>
      </c>
      <c r="C345" s="36"/>
      <c r="D345" s="26">
        <f>D346</f>
        <v>600</v>
      </c>
      <c r="E345" s="102"/>
      <c r="F345" s="102"/>
      <c r="G345" s="94"/>
      <c r="H345" s="94"/>
      <c r="I345" s="94"/>
      <c r="J345" s="94"/>
      <c r="K345" s="94"/>
      <c r="L345" s="94"/>
      <c r="M345" s="94"/>
      <c r="N345" s="94"/>
      <c r="O345" s="94"/>
      <c r="P345" s="94"/>
      <c r="Q345" s="94"/>
      <c r="R345" s="94"/>
      <c r="S345" s="94"/>
      <c r="T345" s="94"/>
      <c r="U345" s="94"/>
      <c r="V345" s="94"/>
      <c r="W345" s="94"/>
    </row>
    <row r="346" spans="1:23" ht="30" x14ac:dyDescent="0.25">
      <c r="A346" s="37" t="s">
        <v>108</v>
      </c>
      <c r="B346" s="36" t="s">
        <v>393</v>
      </c>
      <c r="C346" s="36">
        <v>600</v>
      </c>
      <c r="D346" s="26">
        <f>I346+J346</f>
        <v>600</v>
      </c>
      <c r="E346" s="102"/>
      <c r="F346" s="102"/>
      <c r="G346" s="94"/>
      <c r="H346" s="94"/>
      <c r="I346" s="94">
        <v>0</v>
      </c>
      <c r="J346" s="94">
        <v>600</v>
      </c>
      <c r="K346" s="94"/>
      <c r="L346" s="94"/>
      <c r="M346" s="94"/>
      <c r="N346" s="94"/>
      <c r="O346" s="94"/>
      <c r="P346" s="94"/>
      <c r="Q346" s="94"/>
      <c r="R346" s="94"/>
      <c r="S346" s="94"/>
      <c r="T346" s="94"/>
      <c r="U346" s="94"/>
      <c r="V346" s="94"/>
      <c r="W346" s="94"/>
    </row>
    <row r="347" spans="1:23" ht="43.5" x14ac:dyDescent="0.25">
      <c r="A347" s="35" t="s">
        <v>381</v>
      </c>
      <c r="B347" s="60" t="s">
        <v>365</v>
      </c>
      <c r="C347" s="36"/>
      <c r="D347" s="24">
        <f>D348</f>
        <v>1350.6</v>
      </c>
      <c r="E347" s="100"/>
      <c r="F347" s="100"/>
      <c r="G347" s="94"/>
      <c r="H347" s="94"/>
      <c r="I347" s="94"/>
      <c r="J347" s="94"/>
      <c r="K347" s="94"/>
      <c r="L347" s="94"/>
      <c r="M347" s="94"/>
      <c r="N347" s="94"/>
      <c r="O347" s="94"/>
      <c r="P347" s="94"/>
      <c r="Q347" s="94"/>
      <c r="R347" s="94"/>
      <c r="S347" s="94"/>
      <c r="T347" s="94"/>
      <c r="U347" s="94"/>
      <c r="V347" s="94"/>
      <c r="W347" s="94"/>
    </row>
    <row r="348" spans="1:23" ht="30" x14ac:dyDescent="0.25">
      <c r="A348" s="37" t="s">
        <v>380</v>
      </c>
      <c r="B348" s="60" t="s">
        <v>366</v>
      </c>
      <c r="C348" s="36"/>
      <c r="D348" s="26">
        <f>D349</f>
        <v>1350.6</v>
      </c>
      <c r="E348" s="102"/>
      <c r="F348" s="102"/>
      <c r="G348" s="94"/>
      <c r="H348" s="94"/>
      <c r="I348" s="94"/>
      <c r="J348" s="94"/>
      <c r="K348" s="94"/>
      <c r="L348" s="94"/>
      <c r="M348" s="94"/>
      <c r="N348" s="94"/>
      <c r="O348" s="94"/>
      <c r="P348" s="94"/>
      <c r="Q348" s="94"/>
      <c r="R348" s="94"/>
      <c r="S348" s="94"/>
      <c r="T348" s="94"/>
      <c r="U348" s="94"/>
      <c r="V348" s="94"/>
      <c r="W348" s="94"/>
    </row>
    <row r="349" spans="1:23" ht="30" x14ac:dyDescent="0.25">
      <c r="A349" s="37" t="s">
        <v>379</v>
      </c>
      <c r="B349" s="60" t="s">
        <v>367</v>
      </c>
      <c r="C349" s="36"/>
      <c r="D349" s="26">
        <f>D350</f>
        <v>1350.6</v>
      </c>
      <c r="E349" s="102"/>
      <c r="F349" s="102"/>
      <c r="G349" s="94"/>
      <c r="H349" s="94"/>
      <c r="I349" s="94"/>
      <c r="J349" s="94"/>
      <c r="K349" s="94"/>
      <c r="L349" s="94"/>
      <c r="M349" s="94"/>
      <c r="N349" s="94"/>
      <c r="O349" s="94"/>
      <c r="P349" s="94"/>
      <c r="Q349" s="94"/>
      <c r="R349" s="94"/>
      <c r="S349" s="94"/>
      <c r="T349" s="94"/>
      <c r="U349" s="94"/>
      <c r="V349" s="94"/>
      <c r="W349" s="94"/>
    </row>
    <row r="350" spans="1:23" ht="45" x14ac:dyDescent="0.25">
      <c r="A350" s="37" t="s">
        <v>364</v>
      </c>
      <c r="B350" s="60" t="s">
        <v>368</v>
      </c>
      <c r="C350" s="36"/>
      <c r="D350" s="26">
        <f>D351</f>
        <v>1350.6</v>
      </c>
      <c r="E350" s="102"/>
      <c r="F350" s="102"/>
      <c r="G350" s="94"/>
      <c r="H350" s="94"/>
      <c r="I350" s="94"/>
      <c r="J350" s="94"/>
      <c r="K350" s="94"/>
      <c r="L350" s="94"/>
      <c r="M350" s="94"/>
      <c r="N350" s="94"/>
      <c r="O350" s="94"/>
      <c r="P350" s="94"/>
      <c r="Q350" s="94"/>
      <c r="R350" s="94"/>
      <c r="S350" s="94"/>
      <c r="T350" s="94"/>
      <c r="U350" s="94"/>
      <c r="V350" s="94"/>
      <c r="W350" s="94"/>
    </row>
    <row r="351" spans="1:23" ht="30" x14ac:dyDescent="0.25">
      <c r="A351" s="37" t="s">
        <v>109</v>
      </c>
      <c r="B351" s="60" t="s">
        <v>368</v>
      </c>
      <c r="C351" s="36">
        <v>200</v>
      </c>
      <c r="D351" s="26">
        <f>G351+H351</f>
        <v>1350.6</v>
      </c>
      <c r="E351" s="102"/>
      <c r="F351" s="102"/>
      <c r="G351" s="94">
        <v>0</v>
      </c>
      <c r="H351" s="94">
        <v>1350.6</v>
      </c>
      <c r="I351" s="94"/>
      <c r="J351" s="94"/>
      <c r="K351" s="94"/>
      <c r="L351" s="94"/>
      <c r="M351" s="94"/>
      <c r="N351" s="94"/>
      <c r="O351" s="94"/>
      <c r="P351" s="94"/>
      <c r="Q351" s="94"/>
      <c r="R351" s="94"/>
      <c r="S351" s="94"/>
      <c r="T351" s="94"/>
      <c r="U351" s="94"/>
      <c r="V351" s="94"/>
      <c r="W351" s="94"/>
    </row>
    <row r="352" spans="1:23" ht="43.5" x14ac:dyDescent="0.25">
      <c r="A352" s="35" t="s">
        <v>303</v>
      </c>
      <c r="B352" s="34" t="s">
        <v>275</v>
      </c>
      <c r="C352" s="34"/>
      <c r="D352" s="24">
        <f>D353</f>
        <v>6582.4</v>
      </c>
      <c r="E352" s="100"/>
      <c r="F352" s="100"/>
      <c r="G352" s="94"/>
      <c r="H352" s="94"/>
      <c r="I352" s="94"/>
      <c r="J352" s="94"/>
      <c r="K352" s="94"/>
      <c r="L352" s="94"/>
      <c r="M352" s="94"/>
      <c r="N352" s="94"/>
      <c r="O352" s="94"/>
      <c r="P352" s="94"/>
      <c r="Q352" s="94"/>
      <c r="R352" s="94"/>
      <c r="S352" s="94"/>
      <c r="T352" s="94"/>
      <c r="U352" s="94"/>
      <c r="V352" s="94"/>
      <c r="W352" s="94"/>
    </row>
    <row r="353" spans="1:23" ht="30" x14ac:dyDescent="0.25">
      <c r="A353" s="37" t="s">
        <v>292</v>
      </c>
      <c r="B353" s="36" t="s">
        <v>276</v>
      </c>
      <c r="C353" s="36"/>
      <c r="D353" s="26">
        <f>D354+D357</f>
        <v>6582.4</v>
      </c>
      <c r="E353" s="102"/>
      <c r="F353" s="102"/>
      <c r="G353" s="94"/>
      <c r="H353" s="94"/>
      <c r="I353" s="94"/>
      <c r="J353" s="94"/>
      <c r="K353" s="94"/>
      <c r="L353" s="94"/>
      <c r="M353" s="94"/>
      <c r="N353" s="94"/>
      <c r="O353" s="94"/>
      <c r="P353" s="94"/>
      <c r="Q353" s="94"/>
      <c r="R353" s="94"/>
      <c r="S353" s="94"/>
      <c r="T353" s="94"/>
      <c r="U353" s="94"/>
      <c r="V353" s="94"/>
      <c r="W353" s="94"/>
    </row>
    <row r="354" spans="1:23" ht="30" x14ac:dyDescent="0.25">
      <c r="A354" s="37" t="s">
        <v>291</v>
      </c>
      <c r="B354" s="36" t="s">
        <v>277</v>
      </c>
      <c r="C354" s="36"/>
      <c r="D354" s="26">
        <f>D355</f>
        <v>4713.3999999999996</v>
      </c>
      <c r="E354" s="102"/>
      <c r="F354" s="102"/>
      <c r="G354" s="94"/>
      <c r="H354" s="94"/>
      <c r="I354" s="94"/>
      <c r="J354" s="94"/>
      <c r="K354" s="94"/>
      <c r="L354" s="94"/>
      <c r="M354" s="94"/>
      <c r="N354" s="94"/>
      <c r="O354" s="94"/>
      <c r="P354" s="94"/>
      <c r="Q354" s="94"/>
      <c r="R354" s="94"/>
      <c r="S354" s="94"/>
      <c r="T354" s="94"/>
      <c r="U354" s="94"/>
      <c r="V354" s="94"/>
      <c r="W354" s="94"/>
    </row>
    <row r="355" spans="1:23" ht="45" x14ac:dyDescent="0.25">
      <c r="A355" s="55" t="s">
        <v>278</v>
      </c>
      <c r="B355" s="36" t="s">
        <v>279</v>
      </c>
      <c r="C355" s="36"/>
      <c r="D355" s="26">
        <f>D356</f>
        <v>4713.3999999999996</v>
      </c>
      <c r="E355" s="102"/>
      <c r="F355" s="102"/>
      <c r="G355" s="94"/>
      <c r="H355" s="94"/>
      <c r="I355" s="94"/>
      <c r="J355" s="94"/>
      <c r="K355" s="94"/>
      <c r="L355" s="94"/>
      <c r="M355" s="94"/>
      <c r="N355" s="94"/>
      <c r="O355" s="94"/>
      <c r="P355" s="94"/>
      <c r="Q355" s="94"/>
      <c r="R355" s="94"/>
      <c r="S355" s="94"/>
      <c r="T355" s="94"/>
      <c r="U355" s="94"/>
      <c r="V355" s="94"/>
      <c r="W355" s="94"/>
    </row>
    <row r="356" spans="1:23" ht="30" x14ac:dyDescent="0.25">
      <c r="A356" s="37" t="s">
        <v>109</v>
      </c>
      <c r="B356" s="36" t="s">
        <v>279</v>
      </c>
      <c r="C356" s="36">
        <v>200</v>
      </c>
      <c r="D356" s="27">
        <f>G356+H356</f>
        <v>4713.3999999999996</v>
      </c>
      <c r="E356" s="118"/>
      <c r="F356" s="104"/>
      <c r="G356" s="94">
        <v>6336.3</v>
      </c>
      <c r="H356" s="94">
        <v>-1622.9</v>
      </c>
      <c r="I356" s="94"/>
      <c r="J356" s="94"/>
      <c r="K356" s="94"/>
      <c r="L356" s="94"/>
      <c r="M356" s="94"/>
      <c r="N356" s="94"/>
      <c r="O356" s="94"/>
      <c r="P356" s="94"/>
      <c r="Q356" s="94"/>
      <c r="R356" s="94"/>
      <c r="S356" s="94"/>
      <c r="T356" s="94"/>
      <c r="U356" s="94"/>
      <c r="V356" s="94"/>
      <c r="W356" s="94"/>
    </row>
    <row r="357" spans="1:23" ht="30" x14ac:dyDescent="0.25">
      <c r="A357" s="37" t="s">
        <v>385</v>
      </c>
      <c r="B357" s="36" t="s">
        <v>387</v>
      </c>
      <c r="C357" s="36"/>
      <c r="D357" s="27">
        <f>D358</f>
        <v>1869</v>
      </c>
      <c r="E357" s="118"/>
      <c r="F357" s="104"/>
      <c r="G357" s="94"/>
      <c r="H357" s="94"/>
      <c r="I357" s="94"/>
      <c r="J357" s="94"/>
      <c r="K357" s="94"/>
      <c r="L357" s="94"/>
      <c r="M357" s="94"/>
      <c r="N357" s="94"/>
      <c r="O357" s="94"/>
      <c r="P357" s="94"/>
      <c r="Q357" s="94"/>
      <c r="R357" s="94"/>
      <c r="S357" s="94"/>
      <c r="T357" s="94"/>
      <c r="U357" s="94"/>
      <c r="V357" s="94"/>
      <c r="W357" s="94"/>
    </row>
    <row r="358" spans="1:23" ht="30" x14ac:dyDescent="0.25">
      <c r="A358" s="55" t="s">
        <v>384</v>
      </c>
      <c r="B358" s="36" t="s">
        <v>386</v>
      </c>
      <c r="C358" s="36"/>
      <c r="D358" s="27">
        <f>D359</f>
        <v>1869</v>
      </c>
      <c r="E358" s="118"/>
      <c r="F358" s="104"/>
      <c r="G358" s="94"/>
      <c r="H358" s="94"/>
      <c r="I358" s="94"/>
      <c r="J358" s="94"/>
      <c r="K358" s="94"/>
      <c r="L358" s="94"/>
      <c r="M358" s="94"/>
      <c r="N358" s="94"/>
      <c r="O358" s="94"/>
      <c r="P358" s="94"/>
      <c r="Q358" s="94"/>
      <c r="R358" s="94"/>
      <c r="S358" s="94"/>
      <c r="T358" s="94"/>
      <c r="U358" s="94"/>
      <c r="V358" s="94"/>
      <c r="W358" s="94"/>
    </row>
    <row r="359" spans="1:23" ht="30" x14ac:dyDescent="0.25">
      <c r="A359" s="37" t="s">
        <v>109</v>
      </c>
      <c r="B359" s="36" t="s">
        <v>386</v>
      </c>
      <c r="C359" s="36">
        <v>200</v>
      </c>
      <c r="D359" s="27">
        <f>G359+H359+J359+S359</f>
        <v>1869</v>
      </c>
      <c r="E359" s="118"/>
      <c r="F359" s="104"/>
      <c r="G359" s="94">
        <v>0</v>
      </c>
      <c r="H359" s="94">
        <v>2302</v>
      </c>
      <c r="I359" s="94"/>
      <c r="J359" s="94">
        <v>-400</v>
      </c>
      <c r="K359" s="94"/>
      <c r="L359" s="94"/>
      <c r="M359" s="94"/>
      <c r="N359" s="94"/>
      <c r="O359" s="94"/>
      <c r="P359" s="94"/>
      <c r="Q359" s="94"/>
      <c r="R359" s="94"/>
      <c r="S359" s="94">
        <v>-33</v>
      </c>
      <c r="T359" s="94"/>
      <c r="U359" s="94"/>
      <c r="V359" s="94"/>
      <c r="W359" s="94"/>
    </row>
    <row r="360" spans="1:23" ht="51" customHeight="1" x14ac:dyDescent="0.25">
      <c r="A360" s="68" t="s">
        <v>306</v>
      </c>
      <c r="B360" s="69" t="s">
        <v>167</v>
      </c>
      <c r="C360" s="34"/>
      <c r="D360" s="32">
        <f>D361</f>
        <v>4937.5</v>
      </c>
      <c r="E360" s="107"/>
      <c r="F360" s="107"/>
      <c r="G360" s="94"/>
      <c r="H360" s="94"/>
      <c r="I360" s="94"/>
      <c r="J360" s="94"/>
      <c r="K360" s="94"/>
      <c r="L360" s="94"/>
      <c r="M360" s="94"/>
      <c r="N360" s="94"/>
      <c r="O360" s="94"/>
      <c r="P360" s="94"/>
      <c r="Q360" s="94"/>
      <c r="R360" s="94"/>
      <c r="S360" s="94"/>
      <c r="T360" s="94"/>
      <c r="U360" s="94"/>
      <c r="V360" s="94"/>
      <c r="W360" s="94"/>
    </row>
    <row r="361" spans="1:23" ht="21" customHeight="1" x14ac:dyDescent="0.25">
      <c r="A361" s="38" t="s">
        <v>131</v>
      </c>
      <c r="B361" s="36" t="s">
        <v>132</v>
      </c>
      <c r="C361" s="36"/>
      <c r="D361" s="77">
        <f>D364+D369+D372+D362+D367</f>
        <v>4937.5</v>
      </c>
      <c r="E361" s="108"/>
      <c r="F361" s="108"/>
      <c r="G361" s="94"/>
      <c r="H361" s="94"/>
      <c r="I361" s="94"/>
      <c r="J361" s="94"/>
      <c r="K361" s="94"/>
      <c r="L361" s="94"/>
      <c r="M361" s="94"/>
      <c r="N361" s="94"/>
      <c r="O361" s="94"/>
      <c r="P361" s="94"/>
      <c r="Q361" s="94"/>
      <c r="R361" s="94"/>
      <c r="S361" s="94"/>
      <c r="T361" s="94"/>
      <c r="U361" s="94"/>
      <c r="V361" s="94"/>
      <c r="W361" s="94"/>
    </row>
    <row r="362" spans="1:23" ht="21" customHeight="1" x14ac:dyDescent="0.25">
      <c r="A362" s="61" t="s">
        <v>390</v>
      </c>
      <c r="B362" s="54" t="s">
        <v>437</v>
      </c>
      <c r="C362" s="36"/>
      <c r="D362" s="77">
        <f>D363</f>
        <v>1559.5</v>
      </c>
      <c r="E362" s="108"/>
      <c r="F362" s="108"/>
      <c r="G362" s="94"/>
      <c r="H362" s="94"/>
      <c r="I362" s="94"/>
      <c r="J362" s="94"/>
      <c r="K362" s="94"/>
      <c r="L362" s="94"/>
      <c r="M362" s="94"/>
      <c r="N362" s="94"/>
      <c r="O362" s="94"/>
      <c r="P362" s="94"/>
      <c r="Q362" s="94"/>
      <c r="R362" s="94"/>
      <c r="S362" s="94"/>
      <c r="T362" s="94"/>
      <c r="U362" s="94"/>
      <c r="V362" s="94"/>
      <c r="W362" s="94"/>
    </row>
    <row r="363" spans="1:23" ht="30.75" customHeight="1" x14ac:dyDescent="0.25">
      <c r="A363" s="37" t="s">
        <v>109</v>
      </c>
      <c r="B363" s="36" t="s">
        <v>437</v>
      </c>
      <c r="C363" s="36">
        <v>200</v>
      </c>
      <c r="D363" s="77">
        <f>I363+J363+L363+P363+S363+T363+U363</f>
        <v>1559.5</v>
      </c>
      <c r="E363" s="108"/>
      <c r="F363" s="108"/>
      <c r="G363" s="94"/>
      <c r="H363" s="94"/>
      <c r="I363" s="94">
        <v>0</v>
      </c>
      <c r="J363" s="94">
        <v>500</v>
      </c>
      <c r="K363" s="94"/>
      <c r="L363" s="94">
        <v>538.5</v>
      </c>
      <c r="M363" s="94"/>
      <c r="N363" s="94"/>
      <c r="O363" s="94"/>
      <c r="P363" s="94">
        <v>242.3</v>
      </c>
      <c r="Q363" s="94"/>
      <c r="R363" s="94"/>
      <c r="S363" s="94">
        <v>105.4</v>
      </c>
      <c r="T363" s="94">
        <v>87.2</v>
      </c>
      <c r="U363" s="94">
        <v>86.1</v>
      </c>
      <c r="V363" s="94"/>
      <c r="W363" s="94"/>
    </row>
    <row r="364" spans="1:23" ht="33" customHeight="1" x14ac:dyDescent="0.25">
      <c r="A364" s="61" t="s">
        <v>307</v>
      </c>
      <c r="B364" s="54" t="s">
        <v>175</v>
      </c>
      <c r="C364" s="54"/>
      <c r="D364" s="25">
        <f>D365</f>
        <v>693</v>
      </c>
      <c r="E364" s="101"/>
      <c r="F364" s="101"/>
      <c r="G364" s="94"/>
      <c r="H364" s="94"/>
      <c r="I364" s="94"/>
      <c r="J364" s="94"/>
      <c r="K364" s="94"/>
      <c r="L364" s="94"/>
      <c r="M364" s="94"/>
      <c r="N364" s="94"/>
      <c r="O364" s="94"/>
      <c r="P364" s="94"/>
      <c r="Q364" s="94"/>
      <c r="R364" s="94"/>
      <c r="S364" s="94"/>
      <c r="T364" s="94"/>
      <c r="U364" s="94"/>
      <c r="V364" s="94"/>
      <c r="W364" s="94"/>
    </row>
    <row r="365" spans="1:23" x14ac:dyDescent="0.25">
      <c r="A365" s="37" t="s">
        <v>112</v>
      </c>
      <c r="B365" s="36" t="s">
        <v>175</v>
      </c>
      <c r="C365" s="39" t="s">
        <v>133</v>
      </c>
      <c r="D365" s="26">
        <f>G365+H365+J365+L365+N365+P365+R365+S365+T365+U365</f>
        <v>693</v>
      </c>
      <c r="E365" s="102"/>
      <c r="F365" s="102"/>
      <c r="G365" s="94">
        <v>776.7</v>
      </c>
      <c r="H365" s="94">
        <v>-69.7</v>
      </c>
      <c r="I365" s="94"/>
      <c r="J365" s="94">
        <v>352.8</v>
      </c>
      <c r="K365" s="94"/>
      <c r="L365" s="94">
        <v>-8.3000000000000007</v>
      </c>
      <c r="M365" s="94"/>
      <c r="N365" s="94">
        <v>250</v>
      </c>
      <c r="O365" s="94"/>
      <c r="P365" s="94">
        <v>-36.200000000000003</v>
      </c>
      <c r="Q365" s="94"/>
      <c r="R365" s="94">
        <v>-0.6</v>
      </c>
      <c r="S365" s="94">
        <v>4756.8</v>
      </c>
      <c r="T365" s="94">
        <v>-5000</v>
      </c>
      <c r="U365" s="94">
        <v>-328.5</v>
      </c>
      <c r="V365" s="94"/>
      <c r="W365" s="94"/>
    </row>
    <row r="366" spans="1:23" ht="30" x14ac:dyDescent="0.25">
      <c r="A366" s="37" t="s">
        <v>176</v>
      </c>
      <c r="B366" s="36" t="s">
        <v>175</v>
      </c>
      <c r="C366" s="39" t="s">
        <v>133</v>
      </c>
      <c r="D366" s="26">
        <v>300</v>
      </c>
      <c r="E366" s="102"/>
      <c r="F366" s="102"/>
      <c r="G366" s="94"/>
      <c r="H366" s="94"/>
      <c r="I366" s="94"/>
      <c r="J366" s="94"/>
      <c r="K366" s="94"/>
      <c r="L366" s="94"/>
      <c r="M366" s="94"/>
      <c r="N366" s="94"/>
      <c r="O366" s="94"/>
      <c r="P366" s="94"/>
      <c r="Q366" s="94"/>
      <c r="R366" s="94"/>
      <c r="S366" s="94"/>
      <c r="T366" s="94"/>
      <c r="U366" s="94"/>
      <c r="V366" s="94"/>
      <c r="W366" s="94"/>
    </row>
    <row r="367" spans="1:23" ht="60" x14ac:dyDescent="0.25">
      <c r="A367" s="37" t="s">
        <v>447</v>
      </c>
      <c r="B367" s="36" t="s">
        <v>448</v>
      </c>
      <c r="C367" s="39"/>
      <c r="D367" s="26">
        <f>D368</f>
        <v>350</v>
      </c>
      <c r="E367" s="102"/>
      <c r="F367" s="102"/>
      <c r="G367" s="94"/>
      <c r="H367" s="94"/>
      <c r="I367" s="94"/>
      <c r="J367" s="94"/>
      <c r="K367" s="94"/>
      <c r="L367" s="94"/>
      <c r="M367" s="94"/>
      <c r="N367" s="94"/>
      <c r="O367" s="94"/>
      <c r="P367" s="94"/>
      <c r="Q367" s="94"/>
      <c r="R367" s="94"/>
      <c r="S367" s="94"/>
      <c r="T367" s="94"/>
      <c r="U367" s="94"/>
      <c r="V367" s="94"/>
      <c r="W367" s="94"/>
    </row>
    <row r="368" spans="1:23" ht="60" x14ac:dyDescent="0.25">
      <c r="A368" s="37" t="s">
        <v>111</v>
      </c>
      <c r="B368" s="36" t="s">
        <v>448</v>
      </c>
      <c r="C368" s="39" t="s">
        <v>125</v>
      </c>
      <c r="D368" s="26">
        <f>S368</f>
        <v>350</v>
      </c>
      <c r="E368" s="102"/>
      <c r="F368" s="102"/>
      <c r="G368" s="94"/>
      <c r="H368" s="94"/>
      <c r="I368" s="94"/>
      <c r="J368" s="94"/>
      <c r="K368" s="94"/>
      <c r="L368" s="94"/>
      <c r="M368" s="94"/>
      <c r="N368" s="94"/>
      <c r="O368" s="94"/>
      <c r="P368" s="94"/>
      <c r="Q368" s="94"/>
      <c r="R368" s="94"/>
      <c r="S368" s="94">
        <v>350</v>
      </c>
      <c r="T368" s="94"/>
      <c r="U368" s="94"/>
      <c r="V368" s="94"/>
      <c r="W368" s="94"/>
    </row>
    <row r="369" spans="1:23" ht="32.25" customHeight="1" x14ac:dyDescent="0.25">
      <c r="A369" s="61" t="s">
        <v>305</v>
      </c>
      <c r="B369" s="62" t="s">
        <v>126</v>
      </c>
      <c r="C369" s="39"/>
      <c r="D369" s="28">
        <f>D370</f>
        <v>1398.3</v>
      </c>
      <c r="E369" s="105"/>
      <c r="F369" s="105"/>
      <c r="G369" s="94"/>
      <c r="H369" s="94"/>
      <c r="I369" s="94"/>
      <c r="J369" s="94"/>
      <c r="K369" s="94"/>
      <c r="L369" s="94"/>
      <c r="M369" s="94"/>
      <c r="N369" s="94"/>
      <c r="O369" s="94"/>
      <c r="P369" s="94"/>
      <c r="Q369" s="94"/>
      <c r="R369" s="94"/>
      <c r="S369" s="94"/>
      <c r="T369" s="94"/>
      <c r="U369" s="94"/>
      <c r="V369" s="94"/>
      <c r="W369" s="94"/>
    </row>
    <row r="370" spans="1:23" ht="30" x14ac:dyDescent="0.25">
      <c r="A370" s="37" t="s">
        <v>124</v>
      </c>
      <c r="B370" s="39" t="s">
        <v>127</v>
      </c>
      <c r="C370" s="39"/>
      <c r="D370" s="27">
        <f>D371</f>
        <v>1398.3</v>
      </c>
      <c r="E370" s="109"/>
      <c r="F370" s="109"/>
      <c r="G370" s="94"/>
      <c r="H370" s="94"/>
      <c r="I370" s="94"/>
      <c r="J370" s="94"/>
      <c r="K370" s="94"/>
      <c r="L370" s="94"/>
      <c r="M370" s="94"/>
      <c r="N370" s="94"/>
      <c r="O370" s="94"/>
      <c r="P370" s="94"/>
      <c r="Q370" s="94"/>
      <c r="R370" s="94"/>
      <c r="S370" s="94"/>
      <c r="T370" s="94"/>
      <c r="U370" s="94"/>
      <c r="V370" s="94"/>
      <c r="W370" s="94"/>
    </row>
    <row r="371" spans="1:23" ht="60" x14ac:dyDescent="0.25">
      <c r="A371" s="37" t="s">
        <v>111</v>
      </c>
      <c r="B371" s="39" t="s">
        <v>127</v>
      </c>
      <c r="C371" s="39" t="s">
        <v>125</v>
      </c>
      <c r="D371" s="27">
        <f>K371+L371</f>
        <v>1398.3</v>
      </c>
      <c r="E371" s="109"/>
      <c r="F371" s="109"/>
      <c r="G371" s="94"/>
      <c r="H371" s="94"/>
      <c r="I371" s="94"/>
      <c r="J371" s="94"/>
      <c r="K371" s="94">
        <v>1394.2</v>
      </c>
      <c r="L371" s="94">
        <v>4.0999999999999996</v>
      </c>
      <c r="M371" s="94"/>
      <c r="N371" s="94"/>
      <c r="O371" s="94"/>
      <c r="P371" s="94"/>
      <c r="Q371" s="94"/>
      <c r="R371" s="94"/>
      <c r="S371" s="94"/>
      <c r="T371" s="94"/>
      <c r="U371" s="94"/>
      <c r="V371" s="94"/>
      <c r="W371" s="94"/>
    </row>
    <row r="372" spans="1:23" ht="30" x14ac:dyDescent="0.25">
      <c r="A372" s="58" t="s">
        <v>304</v>
      </c>
      <c r="B372" s="62" t="s">
        <v>128</v>
      </c>
      <c r="C372" s="69"/>
      <c r="D372" s="28">
        <f>D373</f>
        <v>936.69999999999993</v>
      </c>
      <c r="E372" s="105"/>
      <c r="F372" s="105"/>
      <c r="G372" s="94"/>
      <c r="H372" s="94"/>
      <c r="I372" s="94"/>
      <c r="J372" s="94"/>
      <c r="K372" s="94"/>
      <c r="L372" s="94"/>
      <c r="M372" s="94"/>
      <c r="N372" s="94"/>
      <c r="O372" s="94"/>
      <c r="P372" s="94"/>
      <c r="Q372" s="94"/>
      <c r="R372" s="94"/>
      <c r="S372" s="94"/>
      <c r="T372" s="94"/>
      <c r="U372" s="94"/>
      <c r="V372" s="94"/>
      <c r="W372" s="94"/>
    </row>
    <row r="373" spans="1:23" ht="30" x14ac:dyDescent="0.25">
      <c r="A373" s="37" t="s">
        <v>124</v>
      </c>
      <c r="B373" s="39" t="s">
        <v>129</v>
      </c>
      <c r="C373" s="39"/>
      <c r="D373" s="27">
        <f>D374+D375</f>
        <v>936.69999999999993</v>
      </c>
      <c r="E373" s="104"/>
      <c r="F373" s="104"/>
      <c r="G373" s="94"/>
      <c r="H373" s="94"/>
      <c r="I373" s="94"/>
      <c r="J373" s="94"/>
      <c r="K373" s="94"/>
      <c r="L373" s="94"/>
      <c r="M373" s="94"/>
      <c r="N373" s="94"/>
      <c r="O373" s="94"/>
      <c r="P373" s="94"/>
      <c r="Q373" s="94"/>
      <c r="R373" s="94"/>
      <c r="S373" s="94"/>
      <c r="T373" s="94"/>
      <c r="U373" s="94"/>
      <c r="V373" s="94"/>
      <c r="W373" s="94"/>
    </row>
    <row r="374" spans="1:23" ht="63.75" customHeight="1" x14ac:dyDescent="0.25">
      <c r="A374" s="37" t="s">
        <v>111</v>
      </c>
      <c r="B374" s="39" t="s">
        <v>129</v>
      </c>
      <c r="C374" s="39" t="s">
        <v>125</v>
      </c>
      <c r="D374" s="27">
        <f>K374+L374+P374</f>
        <v>754.8</v>
      </c>
      <c r="E374" s="104"/>
      <c r="F374" s="104"/>
      <c r="G374" s="94"/>
      <c r="H374" s="94"/>
      <c r="I374" s="94"/>
      <c r="J374" s="94"/>
      <c r="K374" s="94">
        <v>639.79999999999995</v>
      </c>
      <c r="L374" s="94">
        <v>24.4</v>
      </c>
      <c r="M374" s="94"/>
      <c r="N374" s="94"/>
      <c r="O374" s="94"/>
      <c r="P374" s="94">
        <v>90.6</v>
      </c>
      <c r="Q374" s="94"/>
      <c r="R374" s="94"/>
      <c r="S374" s="94"/>
      <c r="T374" s="94"/>
      <c r="U374" s="94"/>
      <c r="V374" s="94"/>
      <c r="W374" s="94"/>
    </row>
    <row r="375" spans="1:23" ht="30" x14ac:dyDescent="0.25">
      <c r="A375" s="37" t="s">
        <v>109</v>
      </c>
      <c r="B375" s="39" t="s">
        <v>129</v>
      </c>
      <c r="C375" s="39" t="s">
        <v>130</v>
      </c>
      <c r="D375" s="27">
        <v>181.9</v>
      </c>
      <c r="E375" s="104"/>
      <c r="F375" s="104"/>
      <c r="G375" s="94"/>
      <c r="H375" s="94"/>
      <c r="I375" s="94"/>
      <c r="J375" s="94"/>
      <c r="K375" s="94"/>
      <c r="L375" s="94"/>
      <c r="M375" s="94"/>
      <c r="N375" s="94"/>
      <c r="O375" s="94"/>
      <c r="P375" s="94"/>
      <c r="Q375" s="94"/>
      <c r="R375" s="94"/>
      <c r="S375" s="94"/>
      <c r="T375" s="94"/>
      <c r="U375" s="94"/>
      <c r="V375" s="94"/>
      <c r="W375" s="94"/>
    </row>
    <row r="376" spans="1:23" x14ac:dyDescent="0.25">
      <c r="A376" s="70" t="s">
        <v>114</v>
      </c>
      <c r="B376" s="34"/>
      <c r="C376" s="34"/>
      <c r="D376" s="24">
        <f>D18+D92+D124+D136+D165+D239+D260+D319+D360+D352+D347</f>
        <v>608696.1</v>
      </c>
      <c r="E376" s="100"/>
      <c r="F376" s="100"/>
      <c r="G376" s="94"/>
      <c r="H376" s="94"/>
      <c r="I376" s="94"/>
      <c r="J376" s="94"/>
      <c r="K376" s="94"/>
      <c r="L376" s="94"/>
      <c r="M376" s="94"/>
      <c r="N376" s="94"/>
      <c r="O376" s="94"/>
      <c r="P376" s="94"/>
      <c r="Q376" s="94"/>
      <c r="R376" s="94"/>
      <c r="S376" s="94"/>
      <c r="T376" s="94"/>
      <c r="U376" s="94"/>
      <c r="V376" s="94"/>
      <c r="W376" s="94"/>
    </row>
    <row r="377" spans="1:23" x14ac:dyDescent="0.25">
      <c r="A377" s="71"/>
      <c r="B377" s="50"/>
      <c r="C377" s="50"/>
      <c r="F377" s="110"/>
      <c r="G377" s="94"/>
      <c r="H377" s="94"/>
      <c r="I377" s="94"/>
      <c r="J377" s="94"/>
      <c r="K377" s="94"/>
      <c r="L377" s="94"/>
      <c r="M377" s="94"/>
      <c r="N377" s="94"/>
      <c r="O377" s="94"/>
      <c r="P377" s="94"/>
      <c r="Q377" s="94"/>
      <c r="R377" s="94"/>
      <c r="S377" s="94"/>
      <c r="T377" s="94"/>
      <c r="U377" s="94"/>
      <c r="V377" s="94"/>
      <c r="W377" s="94"/>
    </row>
    <row r="378" spans="1:23" x14ac:dyDescent="0.25">
      <c r="B378" s="50"/>
      <c r="C378" s="50"/>
      <c r="D378" s="29"/>
      <c r="E378" s="119"/>
      <c r="F378" s="46"/>
      <c r="G378" s="21"/>
      <c r="H378" s="21"/>
      <c r="I378" s="21"/>
      <c r="J378" s="21"/>
      <c r="K378" s="21"/>
      <c r="L378" s="21"/>
    </row>
    <row r="379" spans="1:23" x14ac:dyDescent="0.25">
      <c r="B379" s="50"/>
      <c r="C379" s="50"/>
      <c r="D379" s="29"/>
      <c r="E379" s="119"/>
      <c r="F379" s="46"/>
      <c r="G379" s="21"/>
      <c r="H379" s="21"/>
      <c r="I379" s="21"/>
      <c r="J379" s="21"/>
      <c r="K379" s="21"/>
      <c r="L379" s="21"/>
    </row>
    <row r="380" spans="1:23" x14ac:dyDescent="0.25">
      <c r="B380" s="50"/>
      <c r="C380" s="50"/>
      <c r="D380" s="29"/>
      <c r="E380" s="119"/>
      <c r="F380" s="46"/>
      <c r="G380" s="21"/>
      <c r="H380" s="21"/>
      <c r="I380" s="21"/>
      <c r="J380" s="21"/>
      <c r="K380" s="21"/>
      <c r="L380" s="21"/>
    </row>
    <row r="381" spans="1:23" x14ac:dyDescent="0.25">
      <c r="A381" s="72"/>
      <c r="B381" s="22"/>
      <c r="C381"/>
      <c r="D381"/>
      <c r="E381" s="89"/>
      <c r="F381"/>
    </row>
    <row r="382" spans="1:23" x14ac:dyDescent="0.25">
      <c r="A382" s="72"/>
      <c r="B382" s="22"/>
      <c r="C382"/>
      <c r="D382"/>
      <c r="E382" s="89"/>
      <c r="F382"/>
    </row>
    <row r="383" spans="1:23" x14ac:dyDescent="0.25">
      <c r="A383" s="72"/>
      <c r="B383" s="22"/>
      <c r="C383"/>
      <c r="D383" s="73"/>
      <c r="E383" s="89"/>
      <c r="F383"/>
    </row>
    <row r="384" spans="1:23" x14ac:dyDescent="0.25">
      <c r="A384" s="72"/>
      <c r="B384" s="22"/>
      <c r="C384"/>
      <c r="D384" s="73"/>
      <c r="E384" s="89"/>
      <c r="F384"/>
    </row>
    <row r="385" spans="1:6" x14ac:dyDescent="0.25">
      <c r="A385" s="72"/>
      <c r="B385" s="22"/>
      <c r="C385"/>
      <c r="D385" s="74"/>
      <c r="E385" s="89"/>
      <c r="F385"/>
    </row>
    <row r="386" spans="1:6" x14ac:dyDescent="0.25">
      <c r="A386" s="72"/>
      <c r="B386" s="22"/>
      <c r="C386"/>
      <c r="D386" s="74"/>
      <c r="E386" s="89"/>
      <c r="F386"/>
    </row>
    <row r="387" spans="1:6" x14ac:dyDescent="0.25">
      <c r="A387" s="72"/>
      <c r="B387" s="22"/>
      <c r="C387"/>
      <c r="D387" s="73"/>
      <c r="E387" s="89"/>
      <c r="F387"/>
    </row>
    <row r="388" spans="1:6" x14ac:dyDescent="0.25">
      <c r="A388" s="72"/>
      <c r="B388" s="22"/>
      <c r="C388"/>
      <c r="D388" s="75"/>
      <c r="E388" s="89"/>
      <c r="F388"/>
    </row>
    <row r="389" spans="1:6" x14ac:dyDescent="0.25">
      <c r="A389" s="72"/>
      <c r="B389" s="22"/>
      <c r="C389"/>
      <c r="D389"/>
      <c r="E389" s="89"/>
      <c r="F389"/>
    </row>
    <row r="390" spans="1:6" x14ac:dyDescent="0.25">
      <c r="A390" s="72"/>
      <c r="B390" s="22"/>
      <c r="C390"/>
      <c r="D390"/>
      <c r="E390" s="89"/>
      <c r="F390"/>
    </row>
    <row r="391" spans="1:6" x14ac:dyDescent="0.25">
      <c r="A391" s="72"/>
      <c r="B391" s="22"/>
      <c r="C391"/>
      <c r="D391"/>
      <c r="E391" s="89"/>
      <c r="F391"/>
    </row>
    <row r="392" spans="1:6" x14ac:dyDescent="0.25">
      <c r="A392" s="72"/>
      <c r="B392" s="30"/>
      <c r="C392"/>
      <c r="D392"/>
      <c r="E392" s="89"/>
      <c r="F392"/>
    </row>
    <row r="393" spans="1:6" x14ac:dyDescent="0.25">
      <c r="A393" s="72"/>
      <c r="B393" s="30"/>
      <c r="C393"/>
      <c r="D393"/>
      <c r="E393" s="89"/>
      <c r="F393"/>
    </row>
    <row r="394" spans="1:6" x14ac:dyDescent="0.25">
      <c r="A394" s="72"/>
      <c r="B394" s="30"/>
      <c r="C394"/>
      <c r="D394"/>
      <c r="E394" s="89"/>
      <c r="F394"/>
    </row>
    <row r="395" spans="1:6" x14ac:dyDescent="0.25">
      <c r="A395" s="72"/>
      <c r="B395" s="30"/>
      <c r="C395"/>
      <c r="D395"/>
      <c r="E395" s="89"/>
      <c r="F395"/>
    </row>
    <row r="396" spans="1:6" x14ac:dyDescent="0.25">
      <c r="A396" s="72"/>
      <c r="B396" s="30"/>
      <c r="C396"/>
      <c r="D396"/>
      <c r="E396" s="89"/>
      <c r="F396"/>
    </row>
    <row r="397" spans="1:6" x14ac:dyDescent="0.25">
      <c r="A397" s="72"/>
      <c r="B397" s="30"/>
      <c r="C397"/>
      <c r="D397"/>
      <c r="E397" s="89"/>
      <c r="F397"/>
    </row>
    <row r="398" spans="1:6" x14ac:dyDescent="0.25">
      <c r="A398" s="72"/>
      <c r="B398" s="30"/>
      <c r="C398"/>
      <c r="D398"/>
      <c r="E398" s="89"/>
      <c r="F398"/>
    </row>
    <row r="399" spans="1:6" x14ac:dyDescent="0.25">
      <c r="A399" s="72"/>
      <c r="B399" s="30"/>
      <c r="C399"/>
      <c r="D399"/>
      <c r="E399" s="89"/>
      <c r="F399"/>
    </row>
    <row r="400" spans="1:6" x14ac:dyDescent="0.25">
      <c r="A400" s="72"/>
      <c r="B400" s="30"/>
      <c r="C400"/>
      <c r="D400"/>
      <c r="E400" s="89"/>
      <c r="F400"/>
    </row>
    <row r="401" spans="1:6" x14ac:dyDescent="0.25">
      <c r="A401" s="72"/>
      <c r="B401" s="30"/>
      <c r="C401"/>
      <c r="D401"/>
      <c r="E401" s="89"/>
      <c r="F401"/>
    </row>
    <row r="402" spans="1:6" x14ac:dyDescent="0.25">
      <c r="A402" s="72"/>
      <c r="B402" s="30"/>
      <c r="C402"/>
      <c r="D402"/>
      <c r="E402" s="89"/>
      <c r="F402"/>
    </row>
    <row r="403" spans="1:6" x14ac:dyDescent="0.25">
      <c r="A403" s="72"/>
      <c r="B403" s="30"/>
      <c r="C403"/>
      <c r="D403"/>
      <c r="E403" s="89"/>
      <c r="F403"/>
    </row>
    <row r="404" spans="1:6" x14ac:dyDescent="0.25">
      <c r="A404" s="72"/>
      <c r="B404" s="30"/>
      <c r="C404"/>
      <c r="D404"/>
      <c r="E404" s="89"/>
      <c r="F404"/>
    </row>
    <row r="405" spans="1:6" x14ac:dyDescent="0.25">
      <c r="A405" s="72"/>
      <c r="B405" s="30"/>
      <c r="C405"/>
      <c r="D405"/>
      <c r="E405" s="89"/>
      <c r="F405"/>
    </row>
    <row r="406" spans="1:6" x14ac:dyDescent="0.25">
      <c r="A406" s="72"/>
      <c r="B406" s="22"/>
      <c r="C406"/>
      <c r="D406" s="74"/>
      <c r="E406" s="89"/>
      <c r="F406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147</v>
      </c>
      <c r="B3" s="8" t="e">
        <f>Лист1!#REF!</f>
        <v>#REF!</v>
      </c>
    </row>
    <row r="4" spans="1:2" x14ac:dyDescent="0.25">
      <c r="A4" s="7" t="s">
        <v>150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147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147</v>
      </c>
      <c r="B8" s="7" t="e">
        <f>Лист1!#REF!</f>
        <v>#REF!</v>
      </c>
    </row>
    <row r="9" spans="1:2" x14ac:dyDescent="0.25">
      <c r="A9" s="7" t="s">
        <v>150</v>
      </c>
      <c r="B9" s="3" t="e">
        <f>Лист1!#REF!</f>
        <v>#REF!</v>
      </c>
    </row>
    <row r="10" spans="1:2" ht="60" x14ac:dyDescent="0.25">
      <c r="A10" s="5" t="s">
        <v>93</v>
      </c>
      <c r="B10" s="7"/>
    </row>
    <row r="11" spans="1:2" x14ac:dyDescent="0.25">
      <c r="A11" s="7" t="s">
        <v>147</v>
      </c>
      <c r="B11" s="3" t="e">
        <f>Лист1!#REF!</f>
        <v>#REF!</v>
      </c>
    </row>
    <row r="12" spans="1:2" ht="28.5" x14ac:dyDescent="0.25">
      <c r="A12" s="4" t="s">
        <v>110</v>
      </c>
      <c r="B12" s="7"/>
    </row>
    <row r="13" spans="1:2" x14ac:dyDescent="0.25">
      <c r="A13" s="7" t="s">
        <v>147</v>
      </c>
      <c r="B13" s="3" t="e">
        <f>Лист1!#REF!</f>
        <v>#REF!</v>
      </c>
    </row>
    <row r="14" spans="1:2" ht="42.75" x14ac:dyDescent="0.25">
      <c r="A14" s="4" t="s">
        <v>135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147</v>
      </c>
      <c r="B16" s="8" t="e">
        <f>Лист1!#REF!</f>
        <v>#REF!</v>
      </c>
    </row>
    <row r="17" spans="1:2" x14ac:dyDescent="0.25">
      <c r="A17" s="7" t="s">
        <v>150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147</v>
      </c>
      <c r="B19" s="3">
        <v>70</v>
      </c>
    </row>
    <row r="20" spans="1:2" ht="60" x14ac:dyDescent="0.25">
      <c r="A20" s="5" t="s">
        <v>95</v>
      </c>
      <c r="B20" s="3">
        <v>1537.4</v>
      </c>
    </row>
    <row r="21" spans="1:2" ht="42.75" x14ac:dyDescent="0.25">
      <c r="A21" s="4" t="s">
        <v>97</v>
      </c>
      <c r="B21" s="7"/>
    </row>
    <row r="22" spans="1:2" ht="45" x14ac:dyDescent="0.25">
      <c r="A22" s="5" t="s">
        <v>119</v>
      </c>
      <c r="B22" s="7"/>
    </row>
    <row r="23" spans="1:2" x14ac:dyDescent="0.25">
      <c r="A23" s="7" t="s">
        <v>147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147</v>
      </c>
      <c r="B26" s="3" t="e">
        <f>Лист1!#REF!</f>
        <v>#REF!</v>
      </c>
    </row>
    <row r="27" spans="1:2" x14ac:dyDescent="0.25">
      <c r="A27" s="7" t="s">
        <v>150</v>
      </c>
      <c r="B27" s="3">
        <v>3770</v>
      </c>
    </row>
    <row r="28" spans="1:2" x14ac:dyDescent="0.25">
      <c r="A28" s="7" t="s">
        <v>149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147</v>
      </c>
      <c r="B30" s="3">
        <v>221.6</v>
      </c>
    </row>
    <row r="31" spans="1:2" x14ac:dyDescent="0.25">
      <c r="A31" s="7" t="s">
        <v>150</v>
      </c>
      <c r="B31" s="3">
        <v>1</v>
      </c>
    </row>
    <row r="32" spans="1:2" x14ac:dyDescent="0.25">
      <c r="A32" s="7" t="s">
        <v>149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147</v>
      </c>
      <c r="B35" s="3" t="e">
        <f>Лист1!#REF!</f>
        <v>#REF!</v>
      </c>
    </row>
    <row r="36" spans="1:2" x14ac:dyDescent="0.25">
      <c r="A36" s="7" t="s">
        <v>150</v>
      </c>
      <c r="B36" s="3" t="e">
        <f>Лист1!#REF!</f>
        <v>#REF!</v>
      </c>
    </row>
    <row r="37" spans="1:2" x14ac:dyDescent="0.25">
      <c r="A37" s="7" t="s">
        <v>149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147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147</v>
      </c>
      <c r="B41" s="3">
        <v>54.3</v>
      </c>
    </row>
    <row r="42" spans="1:2" x14ac:dyDescent="0.25">
      <c r="A42" s="7" t="s">
        <v>150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147</v>
      </c>
      <c r="B45" s="3" t="e">
        <f>Лист1!#REF!</f>
        <v>#REF!</v>
      </c>
    </row>
    <row r="46" spans="1:2" x14ac:dyDescent="0.25">
      <c r="A46" s="7" t="s">
        <v>150</v>
      </c>
      <c r="B46" s="3" t="e">
        <f>Лист1!#REF!</f>
        <v>#REF!</v>
      </c>
    </row>
    <row r="47" spans="1:2" x14ac:dyDescent="0.25">
      <c r="A47" s="7" t="s">
        <v>148</v>
      </c>
      <c r="B47" s="3" t="e">
        <f>Лист1!#REF!</f>
        <v>#REF!</v>
      </c>
    </row>
    <row r="48" spans="1:2" x14ac:dyDescent="0.25">
      <c r="A48" s="7" t="s">
        <v>149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147</v>
      </c>
      <c r="B50" s="3">
        <v>3473.3</v>
      </c>
    </row>
    <row r="51" spans="1:2" ht="30" x14ac:dyDescent="0.25">
      <c r="A51" s="1" t="s">
        <v>121</v>
      </c>
      <c r="B51" s="3"/>
    </row>
    <row r="52" spans="1:2" x14ac:dyDescent="0.25">
      <c r="A52" s="7" t="s">
        <v>147</v>
      </c>
      <c r="B52" s="3" t="e">
        <f>Лист1!#REF!</f>
        <v>#REF!</v>
      </c>
    </row>
    <row r="53" spans="1:2" x14ac:dyDescent="0.25">
      <c r="A53" s="7" t="s">
        <v>150</v>
      </c>
      <c r="B53" s="3" t="e">
        <f>Лист1!#REF!</f>
        <v>#REF!</v>
      </c>
    </row>
    <row r="54" spans="1:2" ht="45" x14ac:dyDescent="0.25">
      <c r="A54" s="1" t="s">
        <v>123</v>
      </c>
      <c r="B54" s="3"/>
    </row>
    <row r="55" spans="1:2" ht="15.75" thickBot="1" x14ac:dyDescent="0.3">
      <c r="A55" s="10" t="s">
        <v>147</v>
      </c>
      <c r="B55" s="20">
        <v>672</v>
      </c>
    </row>
    <row r="56" spans="1:2" x14ac:dyDescent="0.25">
      <c r="A56" s="11" t="s">
        <v>147</v>
      </c>
      <c r="B56" s="12" t="e">
        <f>B3+B6+B8+B11+B13+B16+B19+B20+B23+B26+B30+B35+B41+B45+B50+B52+B55+B39</f>
        <v>#REF!</v>
      </c>
    </row>
    <row r="57" spans="1:2" x14ac:dyDescent="0.25">
      <c r="A57" s="13" t="s">
        <v>151</v>
      </c>
      <c r="B57" s="14" t="e">
        <f>B4+B9+B17+B27+B31+B36+B42+B46+B53</f>
        <v>#REF!</v>
      </c>
    </row>
    <row r="58" spans="1:2" x14ac:dyDescent="0.25">
      <c r="A58" s="13" t="s">
        <v>152</v>
      </c>
      <c r="B58" s="14" t="e">
        <f>B47</f>
        <v>#REF!</v>
      </c>
    </row>
    <row r="59" spans="1:2" x14ac:dyDescent="0.25">
      <c r="A59" s="13" t="s">
        <v>153</v>
      </c>
      <c r="B59" s="14" t="e">
        <f>B28+B32+B37+B48</f>
        <v>#REF!</v>
      </c>
    </row>
    <row r="60" spans="1:2" x14ac:dyDescent="0.25">
      <c r="A60" s="15" t="s">
        <v>155</v>
      </c>
      <c r="B60" s="16" t="e">
        <f>SUM(B56:B59)</f>
        <v>#REF!</v>
      </c>
    </row>
    <row r="61" spans="1:2" x14ac:dyDescent="0.25">
      <c r="A61" s="13" t="s">
        <v>156</v>
      </c>
      <c r="B61" s="19">
        <f>Лист1!D361</f>
        <v>4937.5</v>
      </c>
    </row>
    <row r="62" spans="1:2" ht="15.75" thickBot="1" x14ac:dyDescent="0.3">
      <c r="A62" s="17" t="s">
        <v>154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Финансовое Управление</cp:lastModifiedBy>
  <cp:lastPrinted>2024-08-23T06:15:15Z</cp:lastPrinted>
  <dcterms:created xsi:type="dcterms:W3CDTF">2015-11-25T05:41:51Z</dcterms:created>
  <dcterms:modified xsi:type="dcterms:W3CDTF">2024-08-30T07:56:30Z</dcterms:modified>
</cp:coreProperties>
</file>