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2 декабрь 2024 г\"/>
    </mc:Choice>
  </mc:AlternateContent>
  <xr:revisionPtr revIDLastSave="0" documentId="13_ncr:1_{A76DAA23-F770-42A5-A2E4-61451E1334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42" i="1" l="1"/>
  <c r="D270" i="1"/>
  <c r="D247" i="1" l="1"/>
  <c r="D245" i="1"/>
  <c r="D146" i="1" l="1"/>
  <c r="D101" i="1"/>
  <c r="D132" i="1" l="1"/>
  <c r="D133" i="1" l="1"/>
  <c r="D266" i="1"/>
  <c r="D348" i="1" l="1"/>
  <c r="D339" i="1"/>
  <c r="D325" i="1"/>
  <c r="D365" i="1" l="1"/>
  <c r="D117" i="1" l="1"/>
  <c r="D115" i="1"/>
  <c r="D367" i="1" l="1"/>
  <c r="D203" i="1"/>
  <c r="D193" i="1"/>
  <c r="D62" i="1"/>
  <c r="D54" i="1"/>
  <c r="D51" i="1"/>
  <c r="D30" i="1"/>
  <c r="D28" i="1"/>
  <c r="D26" i="1"/>
  <c r="D24" i="1" l="1"/>
  <c r="D23" i="1" s="1"/>
  <c r="D267" i="1" l="1"/>
  <c r="D289" i="1" l="1"/>
  <c r="D290" i="1"/>
  <c r="D373" i="1" l="1"/>
  <c r="D22" i="1"/>
  <c r="D39" i="1"/>
  <c r="D85" i="1"/>
  <c r="D150" i="1"/>
  <c r="D151" i="1"/>
  <c r="D261" i="1"/>
  <c r="D278" i="1"/>
  <c r="D279" i="1"/>
  <c r="D294" i="1"/>
  <c r="D304" i="1"/>
  <c r="D327" i="1"/>
  <c r="D335" i="1"/>
  <c r="D377" i="1"/>
  <c r="D358" i="1" l="1"/>
  <c r="D361" i="1"/>
  <c r="D276" i="1" l="1"/>
  <c r="D333" i="1" l="1"/>
  <c r="D329" i="1"/>
  <c r="D305" i="1"/>
  <c r="D175" i="1"/>
  <c r="D155" i="1"/>
  <c r="D137" i="1"/>
  <c r="D121" i="1"/>
  <c r="D110" i="1"/>
  <c r="D98" i="1"/>
  <c r="D73" i="1"/>
  <c r="D47" i="1"/>
  <c r="W149" i="1" l="1"/>
  <c r="D66" i="1" l="1"/>
  <c r="D78" i="1"/>
  <c r="D177" i="1"/>
  <c r="D179" i="1"/>
  <c r="D183" i="1"/>
  <c r="D187" i="1"/>
  <c r="D64" i="1" l="1"/>
  <c r="D63" i="1" s="1"/>
  <c r="D197" i="1" l="1"/>
  <c r="D49" i="1"/>
  <c r="D48" i="1" s="1"/>
  <c r="D122" i="1"/>
  <c r="D123" i="1"/>
  <c r="D285" i="1" l="1"/>
  <c r="D275" i="1" l="1"/>
  <c r="D311" i="1" l="1"/>
  <c r="D370" i="1" l="1"/>
  <c r="D369" i="1" s="1"/>
  <c r="D136" i="1" l="1"/>
  <c r="D65" i="1" l="1"/>
  <c r="D230" i="1" l="1"/>
  <c r="D228" i="1"/>
  <c r="D226" i="1"/>
  <c r="D224" i="1"/>
  <c r="D222" i="1"/>
  <c r="D220" i="1"/>
  <c r="D218" i="1"/>
  <c r="D216" i="1"/>
  <c r="D212" i="1"/>
  <c r="D210" i="1"/>
  <c r="D376" i="1" l="1"/>
  <c r="D93" i="1"/>
  <c r="D89" i="1"/>
  <c r="D134" i="1" l="1"/>
  <c r="D215" i="1" l="1"/>
  <c r="D211" i="1" l="1"/>
  <c r="D209" i="1"/>
  <c r="D229" i="1" l="1"/>
  <c r="D227" i="1"/>
  <c r="D225" i="1"/>
  <c r="D223" i="1"/>
  <c r="D217" i="1"/>
  <c r="D219" i="1"/>
  <c r="D221" i="1"/>
  <c r="D205" i="1" l="1"/>
  <c r="D204" i="1" s="1"/>
  <c r="D195" i="1"/>
  <c r="D194" i="1" s="1"/>
  <c r="D202" i="1"/>
  <c r="D201" i="1"/>
  <c r="D200" i="1" s="1"/>
  <c r="D207" i="1"/>
  <c r="D206" i="1" s="1"/>
  <c r="D185" i="1" l="1"/>
  <c r="D184" i="1" s="1"/>
  <c r="D366" i="1" l="1"/>
  <c r="D341" i="1" l="1"/>
  <c r="D173" i="1" l="1"/>
  <c r="D273" i="1" l="1"/>
  <c r="D257" i="1"/>
  <c r="D256" i="1" s="1"/>
  <c r="D253" i="1"/>
  <c r="D252" i="1" s="1"/>
  <c r="D125" i="1"/>
  <c r="D124" i="1" s="1"/>
  <c r="D75" i="1"/>
  <c r="D74" i="1" s="1"/>
  <c r="D72" i="1"/>
  <c r="D60" i="1"/>
  <c r="D71" i="1" l="1"/>
  <c r="D271" i="1"/>
  <c r="D269" i="1" s="1"/>
  <c r="D347" i="1" l="1"/>
  <c r="D346" i="1" s="1"/>
  <c r="D364" i="1"/>
  <c r="D171" i="1"/>
  <c r="D162" i="1"/>
  <c r="D143" i="1"/>
  <c r="D130" i="1"/>
  <c r="D214" i="1" l="1"/>
  <c r="D213" i="1" s="1"/>
  <c r="D208" i="1" s="1"/>
  <c r="D360" i="1" l="1"/>
  <c r="D359" i="1" s="1"/>
  <c r="D103" i="1" l="1"/>
  <c r="D102" i="1" s="1"/>
  <c r="D106" i="1"/>
  <c r="D107" i="1"/>
  <c r="D105" i="1" l="1"/>
  <c r="D104" i="1" s="1"/>
  <c r="D240" i="1"/>
  <c r="D353" i="1"/>
  <c r="D352" i="1" s="1"/>
  <c r="D351" i="1" s="1"/>
  <c r="D350" i="1" s="1"/>
  <c r="D349" i="1" s="1"/>
  <c r="D298" i="1"/>
  <c r="D77" i="1"/>
  <c r="D76" i="1" s="1"/>
  <c r="D68" i="1"/>
  <c r="D58" i="1"/>
  <c r="D131" i="1" l="1"/>
  <c r="D284" i="1" l="1"/>
  <c r="D282" i="1"/>
  <c r="D280" i="1"/>
  <c r="D328" i="1" l="1"/>
  <c r="D310" i="1"/>
  <c r="D180" i="1"/>
  <c r="D178" i="1"/>
  <c r="D176" i="1"/>
  <c r="D174" i="1"/>
  <c r="D172" i="1"/>
  <c r="D170" i="1"/>
  <c r="D165" i="1"/>
  <c r="D163" i="1"/>
  <c r="D161" i="1"/>
  <c r="D111" i="1"/>
  <c r="D160" i="1" l="1"/>
  <c r="D33" i="1" l="1"/>
  <c r="D80" i="1" l="1"/>
  <c r="D79" i="1" s="1"/>
  <c r="D312" i="1" l="1"/>
  <c r="D295" i="1" l="1"/>
  <c r="D357" i="1" l="1"/>
  <c r="D356" i="1" s="1"/>
  <c r="D355" i="1" l="1"/>
  <c r="D354" i="1" s="1"/>
  <c r="D293" i="1"/>
  <c r="D154" i="1" l="1"/>
  <c r="D149" i="1"/>
  <c r="D144" i="1" l="1"/>
  <c r="D114" i="1" l="1"/>
  <c r="D116" i="1"/>
  <c r="D375" i="1"/>
  <c r="D319" i="1"/>
  <c r="D303" i="1"/>
  <c r="D188" i="1"/>
  <c r="D158" i="1"/>
  <c r="D157" i="1" s="1"/>
  <c r="D52" i="1"/>
  <c r="D113" i="1" l="1"/>
  <c r="D317" i="1"/>
  <c r="D315" i="1" l="1"/>
  <c r="D314" i="1" s="1"/>
  <c r="D61" i="1" l="1"/>
  <c r="D84" i="1" l="1"/>
  <c r="D248" i="1" l="1"/>
  <c r="D152" i="1" l="1"/>
  <c r="D186" i="1" l="1"/>
  <c r="D239" i="1" l="1"/>
  <c r="D182" i="1" l="1"/>
  <c r="D334" i="1" l="1"/>
  <c r="D67" i="1" l="1"/>
  <c r="D42" i="1" l="1"/>
  <c r="B111" i="1" l="1"/>
  <c r="D332" i="1" l="1"/>
  <c r="D299" i="1" l="1"/>
  <c r="D120" i="1" l="1"/>
  <c r="D119" i="1" s="1"/>
  <c r="D118" i="1" s="1"/>
  <c r="D192" i="1" l="1"/>
  <c r="D59" i="1"/>
  <c r="D31" i="1"/>
  <c r="D246" i="1" l="1"/>
  <c r="D260" i="1"/>
  <c r="D259" i="1" s="1"/>
  <c r="D258" i="1" s="1"/>
  <c r="D244" i="1"/>
  <c r="D254" i="1"/>
  <c r="D274" i="1"/>
  <c r="D141" i="1"/>
  <c r="D288" i="1"/>
  <c r="D374" i="1" l="1"/>
  <c r="D372" i="1"/>
  <c r="D371" i="1" s="1"/>
  <c r="D306" i="1"/>
  <c r="D302" i="1" s="1"/>
  <c r="D272" i="1"/>
  <c r="D265" i="1"/>
  <c r="D88" i="1"/>
  <c r="D92" i="1"/>
  <c r="D363" i="1" l="1"/>
  <c r="D109" i="1"/>
  <c r="D108" i="1" s="1"/>
  <c r="D100" i="1"/>
  <c r="D99" i="1" s="1"/>
  <c r="D97" i="1"/>
  <c r="D96" i="1" l="1"/>
  <c r="D95" i="1" s="1"/>
  <c r="D94" i="1" s="1"/>
  <c r="D338" i="1"/>
  <c r="D196" i="1"/>
  <c r="D362" i="1" l="1"/>
  <c r="D277" i="1" l="1"/>
  <c r="D309" i="1"/>
  <c r="D235" i="1"/>
  <c r="D233" i="1"/>
  <c r="D198" i="1"/>
  <c r="D129" i="1"/>
  <c r="D128" i="1" s="1"/>
  <c r="D308" i="1" l="1"/>
  <c r="D127" i="1"/>
  <c r="D126" i="1" s="1"/>
  <c r="D330" i="1"/>
  <c r="D326" i="1"/>
  <c r="D324" i="1"/>
  <c r="D323" i="1" l="1"/>
  <c r="D322" i="1" s="1"/>
  <c r="D344" i="1"/>
  <c r="D340" i="1"/>
  <c r="D83" i="1" l="1"/>
  <c r="D82" i="1" s="1"/>
  <c r="D69" i="1"/>
  <c r="D40" i="1"/>
  <c r="D46" i="1"/>
  <c r="D44" i="1"/>
  <c r="D38" i="1"/>
  <c r="D27" i="1"/>
  <c r="D35" i="1"/>
  <c r="D21" i="1"/>
  <c r="D301" i="1" l="1"/>
  <c r="D297" i="1"/>
  <c r="D286" i="1"/>
  <c r="D291" i="1"/>
  <c r="D250" i="1"/>
  <c r="D237" i="1"/>
  <c r="D232" i="1" s="1"/>
  <c r="D190" i="1"/>
  <c r="D169" i="1" s="1"/>
  <c r="D147" i="1"/>
  <c r="D57" i="1"/>
  <c r="D29" i="1"/>
  <c r="D55" i="1"/>
  <c r="D25" i="1"/>
  <c r="D20" i="1" s="1"/>
  <c r="D342" i="1"/>
  <c r="D50" i="1"/>
  <c r="D37" i="1" s="1"/>
  <c r="D243" i="1" l="1"/>
  <c r="D242" i="1" s="1"/>
  <c r="D241" i="1" s="1"/>
  <c r="D264" i="1"/>
  <c r="D263" i="1" s="1"/>
  <c r="D262" i="1" s="1"/>
  <c r="D168" i="1"/>
  <c r="D140" i="1"/>
  <c r="D139" i="1" s="1"/>
  <c r="D231" i="1"/>
  <c r="D337" i="1"/>
  <c r="D336" i="1" s="1"/>
  <c r="B9" i="2"/>
  <c r="B36" i="2"/>
  <c r="D19" i="1" l="1"/>
  <c r="D18" i="1" s="1"/>
  <c r="D167" i="1"/>
  <c r="D138" i="1"/>
  <c r="D321" i="1"/>
  <c r="B11" i="2"/>
  <c r="D378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<sst xmlns="http://schemas.openxmlformats.org/spreadsheetml/2006/main" count="840" uniqueCount="468">
  <si>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</si>
  <si>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</si>
  <si>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</si>
  <si>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</si>
  <si>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</si>
  <si>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</si>
  <si>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</si>
  <si>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</si>
  <si>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</si>
  <si>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</si>
  <si>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</si>
  <si>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</si>
  <si>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</si>
  <si>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</si>
  <si>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</si>
  <si>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</si>
  <si>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</si>
  <si>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</si>
  <si>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</si>
  <si>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</si>
  <si>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</si>
  <si>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</si>
  <si>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</si>
  <si>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</si>
  <si>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</si>
  <si>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</si>
  <si>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</si>
  <si>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</si>
  <si>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</si>
  <si>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</si>
  <si>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</si>
  <si>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</si>
  <si>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</si>
  <si>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</si>
  <si>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</si>
  <si>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</si>
  <si>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</si>
  <si>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</si>
  <si>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</si>
  <si>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</si>
  <si>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</si>
  <si>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</si>
  <si>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</si>
  <si>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</si>
  <si>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</si>
  <si>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</si>
  <si>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</si>
  <si>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</si>
  <si>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</si>
  <si>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</si>
  <si>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</si>
  <si>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</si>
  <si>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</si>
  <si>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</si>
  <si>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</si>
  <si>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</si>
  <si>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</si>
  <si>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</si>
  <si>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</si>
  <si>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</si>
  <si>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</si>
  <si>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</si>
  <si>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</si>
  <si>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</si>
  <si>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</si>
  <si>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</si>
  <si>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</si>
  <si>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</si>
  <si>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</si>
  <si>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</si>
  <si>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</si>
  <si>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</si>
  <si>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</si>
  <si>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</si>
  <si>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</si>
  <si>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</si>
  <si>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</si>
  <si>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</si>
  <si>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</si>
  <si>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</si>
  <si>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</si>
  <si>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</si>
  <si>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</si>
  <si>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</si>
  <si>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</si>
  <si>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</si>
  <si>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</si>
  <si>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</si>
  <si>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</si>
  <si>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</si>
  <si>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</si>
  <si>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</si>
  <si>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</si>
  <si>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</si>
  <si>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</si>
  <si>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</si>
  <si>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</si>
  <si>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</si>
  <si>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</si>
  <si>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</si>
  <si>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</si>
  <si>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</si>
  <si>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</si>
  <si>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</si>
  <si>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</si>
  <si>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</si>
  <si>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</si>
  <si>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</si>
  <si>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</si>
  <si>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</si>
  <si>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</si>
  <si>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</si>
  <si>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</si>
  <si>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</si>
  <si>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</si>
  <si>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</si>
  <si>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</si>
  <si>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</si>
  <si>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</si>
  <si>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</si>
  <si>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</si>
  <si>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</si>
  <si>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</si>
  <si>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</si>
  <si>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</si>
  <si>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</si>
  <si>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</si>
  <si>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</si>
  <si>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</si>
  <si>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</si>
  <si>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</si>
  <si>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</si>
  <si>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</si>
  <si>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</si>
  <si>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</si>
  <si>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</si>
  <si>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</si>
  <si>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</si>
  <si>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</si>
  <si>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</si>
  <si>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</si>
  <si>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</si>
  <si>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</si>
  <si>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</si>
  <si>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</si>
  <si>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</si>
  <si>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</si>
  <si>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</si>
  <si>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</si>
  <si>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</si>
  <si>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</si>
  <si>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</si>
  <si>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</si>
  <si>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</si>
  <si>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</si>
  <si>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</si>
  <si>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</si>
  <si>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</si>
  <si>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</si>
  <si>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</si>
  <si>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</si>
  <si>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</si>
  <si>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</si>
  <si>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</si>
  <si>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</si>
  <si>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</si>
  <si>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</si>
  <si>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</si>
  <si>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</si>
  <si>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</si>
  <si>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</si>
  <si>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</si>
  <si>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</si>
  <si>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</si>
  <si>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</si>
  <si>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</si>
  <si>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</si>
  <si>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</si>
  <si>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</si>
  <si>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</si>
  <si>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</si>
  <si>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</si>
  <si>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</si>
  <si>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</si>
  <si>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</si>
  <si>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</si>
  <si>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</si>
  <si>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</si>
  <si>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</si>
  <si>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</si>
  <si>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</si>
  <si>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</si>
  <si>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</si>
  <si>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</si>
  <si>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</si>
  <si>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</si>
  <si>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</si>
  <si>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</si>
  <si>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</si>
  <si>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</si>
  <si>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</si>
  <si>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</si>
  <si>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</si>
  <si>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</si>
  <si>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</si>
  <si>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</si>
  <si>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</si>
  <si>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</si>
  <si>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</si>
  <si>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</si>
  <si>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</si>
  <si>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</si>
  <si>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</si>
  <si>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</si>
  <si>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</si>
  <si>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</si>
  <si>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</si>
  <si>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</si>
  <si>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</si>
  <si>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</si>
  <si>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</si>
  <si>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</si>
  <si>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</si>
  <si>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</si>
  <si>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</si>
  <si>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</si>
  <si>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</si>
  <si>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</si>
  <si>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</si>
  <si>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</si>
  <si>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</si>
  <si>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</si>
  <si>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</si>
  <si>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</si>
  <si>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</si>
  <si>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</si>
  <si>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</si>
  <si>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</si>
  <si>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</si>
  <si>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</si>
  <si>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</si>
  <si>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</si>
  <si>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</si>
  <si>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</si>
  <si>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</si>
  <si>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</si>
  <si>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</si>
  <si>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</si>
  <si>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</si>
  <si>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</si>
  <si>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</si>
  <si>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</si>
  <si>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</si>
  <si>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</si>
  <si>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</si>
  <si>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</si>
  <si>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</si>
  <si>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</si>
  <si>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</si>
  <si>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</si>
  <si>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</si>
  <si>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</si>
  <si>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</si>
  <si>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</si>
  <si>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</si>
  <si>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</si>
  <si>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</si>
  <si>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</si>
  <si>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</si>
  <si>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</si>
  <si>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</si>
  <si>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</si>
  <si>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</si>
  <si>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</si>
  <si>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</si>
  <si>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</si>
  <si>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</si>
  <si>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</si>
  <si>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</si>
  <si>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</si>
  <si>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</si>
  <si>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</si>
  <si>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</si>
  <si>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</si>
  <si>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</si>
  <si>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</si>
  <si>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</si>
  <si>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</si>
  <si>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</si>
  <si>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</si>
  <si>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</si>
  <si>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</si>
  <si>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</si>
  <si>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</si>
  <si>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</si>
  <si>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</si>
  <si>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</si>
  <si>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</si>
  <si>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</si>
  <si>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</si>
  <si>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</si>
  <si>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</si>
  <si>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</si>
  <si>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</si>
  <si>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</si>
  <si>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</si>
  <si>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</si>
  <si>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</si>
  <si>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</si>
  <si>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</si>
  <si>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</si>
  <si>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</si>
  <si>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</si>
  <si>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</si>
  <si>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</si>
  <si>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</si>
  <si>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</si>
  <si>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</si>
  <si>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</si>
  <si>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</si>
  <si>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</si>
  <si>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</si>
  <si>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</si>
  <si>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</si>
  <si>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</si>
  <si>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</si>
  <si>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</si>
  <si>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</si>
  <si>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</si>
  <si>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</si>
  <si>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</si>
  <si>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</si>
  <si>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</si>
  <si>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</si>
  <si>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</si>
  <si>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</si>
  <si>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</si>
  <si>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</si>
  <si>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</si>
  <si>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</si>
  <si>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</si>
  <si>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</si>
  <si>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</si>
  <si>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</si>
  <si>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Приложение 8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</si>
  <si>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</si>
  <si>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</si>
  <si>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</si>
  <si>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</si>
  <si>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</si>
  <si>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</si>
  <si>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</si>
  <si>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</si>
  <si>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</si>
  <si>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</si>
  <si>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</si>
  <si>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</si>
  <si>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</si>
  <si>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</si>
  <si>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</si>
  <si>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</si>
  <si>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</si>
  <si>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</si>
  <si>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</si>
  <si>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</si>
  <si>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</si>
  <si>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</si>
  <si>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</si>
  <si>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</si>
  <si>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</si>
  <si>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</si>
  <si>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</si>
  <si>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</si>
  <si>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</si>
  <si>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</si>
  <si>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</si>
  <si>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</si>
  <si>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</si>
  <si>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от _____________ № ______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</si>
  <si>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</si>
  <si>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</si>
  <si>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</si>
  <si>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</si>
  <si>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</si>
  <si>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</si>
  <si>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</si>
  <si>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</si>
  <si>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</si>
  <si>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</si>
  <si>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</si>
  <si>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</si>
  <si>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</si>
  <si>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</si>
  <si>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</si>
  <si>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</si>
  <si>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</si>
  <si>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</si>
  <si>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</si>
  <si>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</si>
  <si>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</si>
  <si>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</si>
  <si>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</si>
  <si>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</si>
  <si>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</si>
  <si>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</si>
  <si>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</si>
  <si>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</si>
  <si>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</si>
  <si>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</si>
  <si>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</si>
  <si>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</si>
  <si>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</si>
  <si>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</si>
  <si>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</si>
  <si>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</si>
  <si>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</si>
  <si>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</si>
  <si>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</si>
  <si>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</si>
  <si>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</si>
  <si>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</si>
  <si>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</si>
  <si>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</si>
  <si>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</si>
  <si>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</si>
  <si>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</si>
  <si>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</si>
  <si>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</si>
  <si>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</si>
  <si>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</si>
  <si>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</si>
  <si>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</si>
  <si>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</si>
  <si>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</si>
  <si>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</si>
  <si>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</si>
  <si>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</si>
  <si>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</si>
  <si>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</si>
  <si>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</si>
  <si>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</si>
  <si>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</si>
  <si>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</si>
  <si>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</si>
  <si>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</si>
  <si>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</si>
  <si>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</si>
  <si>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</si>
  <si>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</si>
  <si>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</si>
  <si>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</si>
  <si>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</si>
  <si>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</si>
  <si>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</si>
  <si>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</si>
  <si>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сентябрь</t>
  </si>
  <si>
    <t>октябрь</t>
  </si>
  <si>
    <t>+213(-100)</t>
  </si>
  <si>
    <t>100+80+70</t>
  </si>
  <si>
    <t>30+19,5</t>
  </si>
  <si>
    <t>ноябрь</t>
  </si>
  <si>
    <t>-50,0;+50,0</t>
  </si>
  <si>
    <t>-79,8;+500;+96,6</t>
  </si>
  <si>
    <t>Приложение 6</t>
  </si>
  <si>
    <t>01 1 01 24000</t>
  </si>
  <si>
    <t>85</t>
  </si>
  <si>
    <t>декабрь</t>
  </si>
  <si>
    <t>170,2+190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</si>
</sst>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18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horizontal="left"/>
    </xf>
    <xf numFmtId="0" fontId="9" fillId="0" borderId="0" xfId="0" applyFont="1" applyAlignment="1">
      <alignment horizontal="right" vertical="center"/>
    </xf>
    <xf numFmtId="0" fontId="10" fillId="0" borderId="0" xfId="1" applyNumberFormat="1" applyFont="1" applyFill="1"/>
    <xf numFmtId="0" fontId="11" fillId="0" borderId="0" xfId="1" applyNumberFormat="1" applyFont="1" applyFill="1"/>
    <xf numFmtId="165" fontId="4" fillId="0" borderId="1" xfId="1" applyNumberFormat="1" applyFont="1" applyFill="1" applyBorder="1" applyAlignme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8" fillId="2" borderId="0" xfId="0" applyFont="1" applyFill="1" applyAlignment="1">
      <alignment horizontal="right" vertical="center" wrapText="1"/>
    </xf>
    <xf numFmtId="0" fontId="17" fillId="0" borderId="0" xfId="0" applyFont="1"/>
    <xf numFmtId="0" fontId="18" fillId="0" borderId="0" xfId="0" applyFont="1" applyAlignment="1">
      <alignment horizontal="right" vertical="center" wrapText="1"/>
    </xf>
    <xf numFmtId="0" fontId="17" fillId="0" borderId="0" xfId="1" applyNumberFormat="1" applyFont="1" applyFill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/>
    </xf>
    <xf numFmtId="0" fontId="21" fillId="0" borderId="0" xfId="1" applyNumberFormat="1" applyFont="1" applyFill="1" applyAlignment="1">
      <alignment horizontal="right"/>
    </xf>
    <xf numFmtId="165" fontId="24" fillId="0" borderId="0" xfId="1" applyNumberFormat="1" applyFont="1" applyFill="1" applyBorder="1"/>
    <xf numFmtId="0" fontId="16" fillId="0" borderId="0" xfId="1" applyNumberFormat="1" applyFont="1" applyFill="1"/>
    <xf numFmtId="0" fontId="17" fillId="0" borderId="0" xfId="1" applyNumberFormat="1" applyFont="1" applyFill="1" applyBorder="1"/>
    <xf numFmtId="0" fontId="21" fillId="0" borderId="0" xfId="1" applyNumberFormat="1" applyFont="1" applyFill="1" applyBorder="1" applyAlignment="1">
      <alignment horizontal="right"/>
    </xf>
    <xf numFmtId="0" fontId="16" fillId="0" borderId="0" xfId="1" applyNumberFormat="1" applyFont="1" applyFill="1" applyBorder="1"/>
    <xf numFmtId="0" fontId="21" fillId="2" borderId="0" xfId="1" applyNumberFormat="1" applyFont="1" applyFill="1" applyBorder="1" applyAlignment="1">
      <alignment horizontal="center"/>
    </xf>
    <xf numFmtId="0" fontId="23" fillId="2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/>
    <xf numFmtId="0" fontId="18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right" wrapText="1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/>
    </xf>
    <xf numFmtId="0" fontId="21" fillId="0" borderId="0" xfId="1" applyNumberFormat="1" applyFont="1" applyFill="1" applyBorder="1" applyAlignment="1">
      <alignment horizontal="center" wrapText="1"/>
    </xf>
    <xf numFmtId="0" fontId="22" fillId="0" borderId="0" xfId="0" applyFont="1" applyFill="1" applyBorder="1"/>
    <xf numFmtId="0" fontId="17" fillId="0" borderId="0" xfId="0" applyFont="1" applyFill="1" applyBorder="1" applyAlignment="1">
      <alignment wrapText="1"/>
    </xf>
    <xf numFmtId="0" fontId="18" fillId="0" borderId="0" xfId="1" applyNumberFormat="1" applyFont="1" applyFill="1" applyBorder="1" applyAlignment="1">
      <alignment horizontal="left"/>
    </xf>
    <xf numFmtId="0" fontId="18" fillId="0" borderId="0" xfId="1" applyNumberFormat="1" applyFont="1" applyFill="1" applyBorder="1"/>
    <xf numFmtId="0" fontId="23" fillId="0" borderId="0" xfId="1" applyNumberFormat="1" applyFont="1" applyFill="1" applyBorder="1"/>
    <xf numFmtId="0" fontId="21" fillId="0" borderId="0" xfId="1" applyNumberFormat="1" applyFont="1" applyFill="1" applyBorder="1"/>
    <xf numFmtId="49" fontId="17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right"/>
    </xf>
    <xf numFmtId="49" fontId="17" fillId="0" borderId="0" xfId="0" applyNumberFormat="1" applyFont="1" applyFill="1" applyBorder="1"/>
    <xf numFmtId="0" fontId="25" fillId="0" borderId="0" xfId="0" applyFont="1" applyFill="1" applyBorder="1"/>
    <xf numFmtId="0" fontId="21" fillId="0" borderId="0" xfId="1" applyNumberFormat="1" applyFont="1" applyFill="1" applyBorder="1" applyAlignment="1">
      <alignment horizontal="center"/>
    </xf>
    <xf numFmtId="0" fontId="23" fillId="0" borderId="0" xfId="1" applyNumberFormat="1" applyFont="1" applyFill="1" applyBorder="1" applyAlignment="1">
      <alignment horizontal="center"/>
    </xf>
    <xf numFmtId="0" fontId="26" fillId="0" borderId="0" xfId="1" applyNumberFormat="1" applyFont="1" applyFill="1" applyBorder="1"/>
    <xf numFmtId="0" fontId="18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0" fontId="18" fillId="0" borderId="0" xfId="1" applyNumberFormat="1" applyFont="1" applyFill="1" applyBorder="1" applyAlignment="1">
      <alignment horizontal="center"/>
    </xf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08"/>
  <sheetViews>
    <sheetView tabSelected="1" zoomScaleNormal="100" workbookViewId="0">
      <selection activeCell="A3" sqref="A3:D3"/>
    </sheetView>
  </sheetViews>
  <sheetFormatPr defaultRowHeight="15" x14ac:dyDescent="0.25"/>
  <cols>
    <col min="1" max="1" width="56.85546875" style="44" customWidth="1"/>
    <col min="2" max="2" width="14.140625" style="70" customWidth="1"/>
    <col min="3" max="3" width="5.42578125" style="70" customWidth="1"/>
    <col min="4" max="4" width="15.28515625" style="22" customWidth="1"/>
    <col min="5" max="5" width="9" style="81" customWidth="1"/>
    <col min="6" max="6" width="5.28515625" style="35" customWidth="1"/>
    <col min="7" max="7" width="4.140625" customWidth="1"/>
    <col min="8" max="8" width="3.7109375" customWidth="1"/>
    <col min="9" max="9" width="5.42578125" customWidth="1"/>
    <col min="10" max="10" width="3.5703125" customWidth="1"/>
    <col min="11" max="11" width="4.140625" customWidth="1"/>
    <col min="12" max="12" width="3.140625" customWidth="1"/>
    <col min="13" max="13" width="6" customWidth="1"/>
    <col min="14" max="14" width="3.42578125" customWidth="1"/>
    <col min="15" max="15" width="3" customWidth="1"/>
    <col min="16" max="16" width="3.7109375" customWidth="1"/>
    <col min="17" max="17" width="3.85546875" customWidth="1"/>
    <col min="18" max="18" width="6.5703125" customWidth="1"/>
    <col min="19" max="20" width="3.28515625" customWidth="1"/>
    <col min="22" max="22" width="4.5703125" customWidth="1"/>
    <col min="24" max="24" width="3.7109375" customWidth="1"/>
    <col min="25" max="25" width="8" customWidth="1"/>
    <col min="26" max="26" width="10.42578125" customWidth="1"/>
  </cols>
  <sheetData>
    <row r="1" spans="1:28" x14ac:dyDescent="0.25">
      <c r="A1" s="74" t="s">
        <v>463</v>
      </c>
      <c r="B1" s="74"/>
      <c r="C1" s="74"/>
      <c r="D1" s="74"/>
      <c r="E1" s="78"/>
      <c r="F1" s="94"/>
      <c r="G1" s="94"/>
      <c r="H1" s="94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</row>
    <row r="2" spans="1:28" x14ac:dyDescent="0.25">
      <c r="A2" s="74" t="s">
        <v>377</v>
      </c>
      <c r="B2" s="74"/>
      <c r="C2" s="74"/>
      <c r="D2" s="74"/>
      <c r="E2" s="80"/>
      <c r="F2" s="94"/>
      <c r="G2" s="94"/>
      <c r="H2" s="94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</row>
    <row r="3" spans="1:28" x14ac:dyDescent="0.25">
      <c r="A3" s="74" t="s">
        <v>345</v>
      </c>
      <c r="B3" s="74"/>
      <c r="C3" s="74"/>
      <c r="D3" s="74"/>
      <c r="E3" s="80"/>
      <c r="F3" s="94"/>
      <c r="G3" s="94"/>
      <c r="H3" s="94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x14ac:dyDescent="0.25">
      <c r="A4" s="74" t="s">
        <v>378</v>
      </c>
      <c r="B4" s="74"/>
      <c r="C4" s="74"/>
      <c r="D4" s="74"/>
      <c r="E4" s="80"/>
      <c r="F4" s="94"/>
      <c r="G4" s="94"/>
      <c r="H4" s="94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</row>
    <row r="5" spans="1:28" x14ac:dyDescent="0.25">
      <c r="F5" s="89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</row>
    <row r="6" spans="1:28" x14ac:dyDescent="0.25">
      <c r="A6" s="76" t="s">
        <v>344</v>
      </c>
      <c r="B6" s="76"/>
      <c r="C6" s="76"/>
      <c r="D6" s="76"/>
      <c r="E6" s="82"/>
      <c r="F6" s="96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</row>
    <row r="7" spans="1:28" x14ac:dyDescent="0.25">
      <c r="A7" s="76" t="s">
        <v>180</v>
      </c>
      <c r="B7" s="76"/>
      <c r="C7" s="76"/>
      <c r="D7" s="76"/>
      <c r="E7" s="82"/>
      <c r="F7" s="96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</row>
    <row r="8" spans="1:28" ht="15" customHeight="1" x14ac:dyDescent="0.25">
      <c r="A8" s="77" t="s">
        <v>345</v>
      </c>
      <c r="B8" s="77"/>
      <c r="C8" s="77"/>
      <c r="D8" s="77"/>
      <c r="E8" s="83"/>
      <c r="F8" s="97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</row>
    <row r="9" spans="1:28" ht="12.75" customHeight="1" x14ac:dyDescent="0.25">
      <c r="A9" s="76" t="s">
        <v>361</v>
      </c>
      <c r="B9" s="76"/>
      <c r="C9" s="76"/>
      <c r="D9" s="76"/>
      <c r="E9" s="82"/>
      <c r="F9" s="96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</row>
    <row r="10" spans="1:28" x14ac:dyDescent="0.25">
      <c r="A10" s="34"/>
      <c r="B10" s="34"/>
      <c r="C10" s="34"/>
      <c r="D10" s="34"/>
      <c r="E10" s="84"/>
      <c r="F10" s="98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</row>
    <row r="11" spans="1:28" ht="15.75" x14ac:dyDescent="0.25">
      <c r="A11" s="75" t="s">
        <v>106</v>
      </c>
      <c r="B11" s="75"/>
      <c r="C11" s="75"/>
      <c r="D11" s="75"/>
      <c r="E11" s="85"/>
      <c r="F11" s="99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</row>
    <row r="12" spans="1:28" ht="15.75" x14ac:dyDescent="0.25">
      <c r="A12" s="75" t="s">
        <v>107</v>
      </c>
      <c r="B12" s="75"/>
      <c r="C12" s="75"/>
      <c r="D12" s="75"/>
      <c r="E12" s="85"/>
      <c r="F12" s="99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</row>
    <row r="13" spans="1:28" ht="15.75" x14ac:dyDescent="0.25">
      <c r="A13" s="75" t="s">
        <v>142</v>
      </c>
      <c r="B13" s="75"/>
      <c r="C13" s="75"/>
      <c r="D13" s="75"/>
      <c r="E13" s="85"/>
      <c r="F13" s="99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</row>
    <row r="14" spans="1:28" ht="15.75" x14ac:dyDescent="0.25">
      <c r="A14" s="75" t="s">
        <v>294</v>
      </c>
      <c r="B14" s="75"/>
      <c r="C14" s="75"/>
      <c r="D14" s="75"/>
      <c r="E14" s="85"/>
      <c r="F14" s="99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</row>
    <row r="15" spans="1:28" ht="13.5" customHeight="1" x14ac:dyDescent="0.25">
      <c r="B15" s="45"/>
      <c r="C15" s="45"/>
      <c r="D15" s="31" t="s">
        <v>143</v>
      </c>
      <c r="E15" s="86"/>
      <c r="F15" s="90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</row>
    <row r="16" spans="1:28" ht="90" x14ac:dyDescent="0.25">
      <c r="A16" s="46" t="s">
        <v>102</v>
      </c>
      <c r="B16" s="46" t="s">
        <v>103</v>
      </c>
      <c r="C16" s="46" t="s">
        <v>104</v>
      </c>
      <c r="D16" s="23" t="s">
        <v>105</v>
      </c>
      <c r="E16" s="117"/>
      <c r="F16" s="100" t="s">
        <v>374</v>
      </c>
      <c r="G16" s="95"/>
      <c r="H16" s="95" t="s">
        <v>375</v>
      </c>
      <c r="I16" s="95"/>
      <c r="J16" s="95" t="s">
        <v>389</v>
      </c>
      <c r="K16" s="95"/>
      <c r="L16" s="101" t="s">
        <v>397</v>
      </c>
      <c r="M16" s="95"/>
      <c r="N16" s="102" t="s">
        <v>408</v>
      </c>
      <c r="O16" s="95"/>
      <c r="P16" s="95" t="s">
        <v>413</v>
      </c>
      <c r="Q16" s="95"/>
      <c r="R16" s="95" t="s">
        <v>443</v>
      </c>
      <c r="S16" s="95" t="s">
        <v>446</v>
      </c>
      <c r="T16" s="95"/>
      <c r="U16" s="95" t="s">
        <v>455</v>
      </c>
      <c r="V16" s="95"/>
      <c r="W16" s="95" t="s">
        <v>456</v>
      </c>
      <c r="X16" s="95"/>
      <c r="Y16" s="95" t="s">
        <v>460</v>
      </c>
      <c r="Z16" s="95"/>
      <c r="AA16" s="95" t="s">
        <v>466</v>
      </c>
      <c r="AB16" s="95"/>
    </row>
    <row r="17" spans="1:28" x14ac:dyDescent="0.25">
      <c r="A17" s="47">
        <v>1</v>
      </c>
      <c r="B17" s="47">
        <v>2</v>
      </c>
      <c r="C17" s="47">
        <v>3</v>
      </c>
      <c r="D17" s="33">
        <v>4</v>
      </c>
      <c r="E17" s="103"/>
      <c r="F17" s="103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</row>
    <row r="18" spans="1:28" ht="29.25" x14ac:dyDescent="0.25">
      <c r="A18" s="48" t="s">
        <v>295</v>
      </c>
      <c r="B18" s="46" t="s">
        <v>35</v>
      </c>
      <c r="C18" s="46"/>
      <c r="D18" s="24">
        <f>D19+D82</f>
        <v>270741.3</v>
      </c>
      <c r="E18" s="104"/>
      <c r="F18" s="104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</row>
    <row r="19" spans="1:28" ht="30" x14ac:dyDescent="0.25">
      <c r="A19" s="49" t="s">
        <v>206</v>
      </c>
      <c r="B19" s="50" t="s">
        <v>36</v>
      </c>
      <c r="C19" s="50"/>
      <c r="D19" s="25">
        <f>D20+D37+D71+D79+D76</f>
        <v>260246</v>
      </c>
      <c r="E19" s="105"/>
      <c r="F19" s="10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</row>
    <row r="20" spans="1:28" x14ac:dyDescent="0.25">
      <c r="A20" s="51" t="s">
        <v>1</v>
      </c>
      <c r="B20" s="39" t="s">
        <v>37</v>
      </c>
      <c r="C20" s="39"/>
      <c r="D20" s="26">
        <f>D21+D25+D27+D29+D35+D31+D33+D23</f>
        <v>77399.199999999997</v>
      </c>
      <c r="E20" s="106"/>
      <c r="F20" s="106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</row>
    <row r="21" spans="1:28" ht="30" x14ac:dyDescent="0.25">
      <c r="A21" s="51" t="s">
        <v>141</v>
      </c>
      <c r="B21" s="39" t="s">
        <v>38</v>
      </c>
      <c r="C21" s="39"/>
      <c r="D21" s="26">
        <f>D22</f>
        <v>21539.200000000001</v>
      </c>
      <c r="E21" s="106"/>
      <c r="F21" s="106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</row>
    <row r="22" spans="1:28" ht="30" x14ac:dyDescent="0.25">
      <c r="A22" s="41" t="s">
        <v>108</v>
      </c>
      <c r="B22" s="39" t="s">
        <v>38</v>
      </c>
      <c r="C22" s="39">
        <v>600</v>
      </c>
      <c r="D22" s="26">
        <f>I22+J22+L22+Y22</f>
        <v>21539.200000000001</v>
      </c>
      <c r="E22" s="106"/>
      <c r="F22" s="106"/>
      <c r="G22" s="95">
        <v>19859.2</v>
      </c>
      <c r="H22" s="95">
        <v>500</v>
      </c>
      <c r="I22" s="95">
        <v>20359.2</v>
      </c>
      <c r="J22" s="95">
        <v>-320</v>
      </c>
      <c r="K22" s="95"/>
      <c r="L22" s="95">
        <v>2000</v>
      </c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>
        <v>-500</v>
      </c>
      <c r="Z22" s="95"/>
      <c r="AA22" s="95"/>
      <c r="AB22" s="95"/>
    </row>
    <row r="23" spans="1:28" ht="45" x14ac:dyDescent="0.25">
      <c r="A23" s="41" t="s">
        <v>449</v>
      </c>
      <c r="B23" s="54" t="s">
        <v>464</v>
      </c>
      <c r="C23" s="54"/>
      <c r="D23" s="26">
        <f>D24</f>
        <v>1825</v>
      </c>
      <c r="E23" s="106"/>
      <c r="F23" s="106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</row>
    <row r="24" spans="1:28" ht="30" x14ac:dyDescent="0.25">
      <c r="A24" s="41" t="s">
        <v>108</v>
      </c>
      <c r="B24" s="54" t="s">
        <v>464</v>
      </c>
      <c r="C24" s="54">
        <v>600</v>
      </c>
      <c r="D24" s="26">
        <f>Y24</f>
        <v>1825</v>
      </c>
      <c r="E24" s="106"/>
      <c r="F24" s="106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>
        <v>1825</v>
      </c>
      <c r="Z24" s="95"/>
      <c r="AA24" s="95"/>
      <c r="AB24" s="95"/>
    </row>
    <row r="25" spans="1:28" ht="210.75" customHeight="1" x14ac:dyDescent="0.25">
      <c r="A25" s="52" t="s">
        <v>358</v>
      </c>
      <c r="B25" s="39" t="s">
        <v>39</v>
      </c>
      <c r="C25" s="39"/>
      <c r="D25" s="26">
        <f>D26</f>
        <v>477</v>
      </c>
      <c r="E25" s="106"/>
      <c r="F25" s="106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</row>
    <row r="26" spans="1:28" ht="30" x14ac:dyDescent="0.25">
      <c r="A26" s="41" t="s">
        <v>108</v>
      </c>
      <c r="B26" s="39" t="s">
        <v>39</v>
      </c>
      <c r="C26" s="39">
        <v>600</v>
      </c>
      <c r="D26" s="26">
        <f>E26+Y26+AA26</f>
        <v>477</v>
      </c>
      <c r="E26" s="106">
        <v>392</v>
      </c>
      <c r="F26" s="106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>
        <v>155</v>
      </c>
      <c r="Z26" s="95"/>
      <c r="AA26" s="95">
        <v>-70</v>
      </c>
      <c r="AB26" s="95"/>
    </row>
    <row r="27" spans="1:28" ht="117.75" customHeight="1" x14ac:dyDescent="0.25">
      <c r="A27" s="53" t="s">
        <v>174</v>
      </c>
      <c r="B27" s="39" t="s">
        <v>40</v>
      </c>
      <c r="C27" s="39"/>
      <c r="D27" s="26">
        <f>D28</f>
        <v>49113</v>
      </c>
      <c r="E27" s="106"/>
      <c r="F27" s="106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</row>
    <row r="28" spans="1:28" ht="30" x14ac:dyDescent="0.25">
      <c r="A28" s="41" t="s">
        <v>108</v>
      </c>
      <c r="B28" s="39" t="s">
        <v>40</v>
      </c>
      <c r="C28" s="39">
        <v>600</v>
      </c>
      <c r="D28" s="26">
        <f>K28+L28+AA28</f>
        <v>49113</v>
      </c>
      <c r="E28" s="106"/>
      <c r="F28" s="106"/>
      <c r="G28" s="95"/>
      <c r="H28" s="95"/>
      <c r="I28" s="95"/>
      <c r="J28" s="95"/>
      <c r="K28" s="95">
        <v>47286</v>
      </c>
      <c r="L28" s="95">
        <v>3427</v>
      </c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>
        <v>-1600</v>
      </c>
      <c r="AB28" s="95"/>
    </row>
    <row r="29" spans="1:28" ht="75" x14ac:dyDescent="0.25">
      <c r="A29" s="51" t="s">
        <v>442</v>
      </c>
      <c r="B29" s="39" t="s">
        <v>41</v>
      </c>
      <c r="C29" s="39"/>
      <c r="D29" s="26">
        <f>D30</f>
        <v>3401</v>
      </c>
      <c r="E29" s="106"/>
      <c r="F29" s="106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</row>
    <row r="30" spans="1:28" ht="30" x14ac:dyDescent="0.25">
      <c r="A30" s="41" t="s">
        <v>108</v>
      </c>
      <c r="B30" s="39" t="s">
        <v>41</v>
      </c>
      <c r="C30" s="39">
        <v>600</v>
      </c>
      <c r="D30" s="26">
        <f>E30+Y30+AA30</f>
        <v>3401</v>
      </c>
      <c r="E30" s="106">
        <v>4120</v>
      </c>
      <c r="F30" s="106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>
        <v>-155</v>
      </c>
      <c r="Z30" s="95"/>
      <c r="AA30" s="95">
        <v>-564</v>
      </c>
      <c r="AB30" s="95"/>
    </row>
    <row r="31" spans="1:28" ht="75" x14ac:dyDescent="0.25">
      <c r="A31" s="51" t="s">
        <v>222</v>
      </c>
      <c r="B31" s="39" t="s">
        <v>223</v>
      </c>
      <c r="C31" s="39"/>
      <c r="D31" s="26">
        <f>D32</f>
        <v>300</v>
      </c>
      <c r="E31" s="106"/>
      <c r="F31" s="106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</row>
    <row r="32" spans="1:28" ht="30" x14ac:dyDescent="0.25">
      <c r="A32" s="41" t="s">
        <v>108</v>
      </c>
      <c r="B32" s="39" t="s">
        <v>223</v>
      </c>
      <c r="C32" s="39">
        <v>600</v>
      </c>
      <c r="D32" s="26">
        <v>300</v>
      </c>
      <c r="E32" s="106"/>
      <c r="F32" s="106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</row>
    <row r="33" spans="1:28" ht="45" x14ac:dyDescent="0.25">
      <c r="A33" s="52" t="s">
        <v>309</v>
      </c>
      <c r="B33" s="39" t="s">
        <v>265</v>
      </c>
      <c r="C33" s="39"/>
      <c r="D33" s="26">
        <f>D34</f>
        <v>740</v>
      </c>
      <c r="E33" s="106"/>
      <c r="F33" s="106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</row>
    <row r="34" spans="1:28" ht="30" x14ac:dyDescent="0.25">
      <c r="A34" s="38" t="s">
        <v>108</v>
      </c>
      <c r="B34" s="39" t="s">
        <v>265</v>
      </c>
      <c r="C34" s="39">
        <v>600</v>
      </c>
      <c r="D34" s="26">
        <v>740</v>
      </c>
      <c r="E34" s="106"/>
      <c r="F34" s="106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</row>
    <row r="35" spans="1:28" ht="210" x14ac:dyDescent="0.25">
      <c r="A35" s="51" t="s">
        <v>359</v>
      </c>
      <c r="B35" s="39" t="s">
        <v>169</v>
      </c>
      <c r="C35" s="39"/>
      <c r="D35" s="26">
        <f>D36</f>
        <v>4</v>
      </c>
      <c r="E35" s="106"/>
      <c r="F35" s="106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</row>
    <row r="36" spans="1:28" ht="30" x14ac:dyDescent="0.25">
      <c r="A36" s="41" t="s">
        <v>108</v>
      </c>
      <c r="B36" s="39" t="s">
        <v>169</v>
      </c>
      <c r="C36" s="39">
        <v>600</v>
      </c>
      <c r="D36" s="26">
        <v>4</v>
      </c>
      <c r="E36" s="106"/>
      <c r="F36" s="106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</row>
    <row r="37" spans="1:28" x14ac:dyDescent="0.25">
      <c r="A37" s="51" t="s">
        <v>2</v>
      </c>
      <c r="B37" s="39" t="s">
        <v>42</v>
      </c>
      <c r="C37" s="39"/>
      <c r="D37" s="26">
        <f>D38+D44+D46+D40+D50+D52+D55+D57+D69+D59+D42+D67+D61+D65+D48+D63</f>
        <v>169033.60000000001</v>
      </c>
      <c r="E37" s="106"/>
      <c r="F37" s="106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</row>
    <row r="38" spans="1:28" ht="30" x14ac:dyDescent="0.25">
      <c r="A38" s="51" t="s">
        <v>141</v>
      </c>
      <c r="B38" s="39" t="s">
        <v>43</v>
      </c>
      <c r="C38" s="39"/>
      <c r="D38" s="26">
        <f>D39</f>
        <v>41100.100000000006</v>
      </c>
      <c r="E38" s="106"/>
      <c r="F38" s="106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</row>
    <row r="39" spans="1:28" ht="39" customHeight="1" x14ac:dyDescent="0.25">
      <c r="A39" s="41" t="s">
        <v>108</v>
      </c>
      <c r="B39" s="39" t="s">
        <v>43</v>
      </c>
      <c r="C39" s="39">
        <v>600</v>
      </c>
      <c r="D39" s="26">
        <f>G39+H39+J39+L39+W39+Y39</f>
        <v>41100.100000000006</v>
      </c>
      <c r="E39" s="106"/>
      <c r="F39" s="106"/>
      <c r="G39" s="95">
        <v>38024.9</v>
      </c>
      <c r="H39" s="95">
        <v>518</v>
      </c>
      <c r="I39" s="95"/>
      <c r="J39" s="95">
        <v>-320</v>
      </c>
      <c r="K39" s="95"/>
      <c r="L39" s="95">
        <v>2400</v>
      </c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>
        <v>-39.6</v>
      </c>
      <c r="X39" s="95"/>
      <c r="Y39" s="95">
        <v>516.79999999999995</v>
      </c>
      <c r="Z39" s="107" t="s">
        <v>462</v>
      </c>
      <c r="AA39" s="95"/>
      <c r="AB39" s="95"/>
    </row>
    <row r="40" spans="1:28" ht="30" x14ac:dyDescent="0.25">
      <c r="A40" s="41" t="s">
        <v>178</v>
      </c>
      <c r="B40" s="39" t="s">
        <v>179</v>
      </c>
      <c r="C40" s="39"/>
      <c r="D40" s="26">
        <f>D41</f>
        <v>295</v>
      </c>
      <c r="E40" s="106"/>
      <c r="F40" s="106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</row>
    <row r="41" spans="1:28" ht="30" x14ac:dyDescent="0.25">
      <c r="A41" s="41" t="s">
        <v>108</v>
      </c>
      <c r="B41" s="39" t="s">
        <v>179</v>
      </c>
      <c r="C41" s="39">
        <v>600</v>
      </c>
      <c r="D41" s="26">
        <v>295</v>
      </c>
      <c r="E41" s="106"/>
      <c r="F41" s="106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</row>
    <row r="42" spans="1:28" ht="30" x14ac:dyDescent="0.25">
      <c r="A42" s="51" t="s">
        <v>240</v>
      </c>
      <c r="B42" s="39" t="s">
        <v>242</v>
      </c>
      <c r="C42" s="43"/>
      <c r="D42" s="26">
        <f>D43</f>
        <v>935</v>
      </c>
      <c r="E42" s="106"/>
      <c r="F42" s="106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</row>
    <row r="43" spans="1:28" ht="30" x14ac:dyDescent="0.25">
      <c r="A43" s="41" t="s">
        <v>108</v>
      </c>
      <c r="B43" s="39" t="s">
        <v>242</v>
      </c>
      <c r="C43" s="43" t="s">
        <v>224</v>
      </c>
      <c r="D43" s="26">
        <v>935</v>
      </c>
      <c r="E43" s="106"/>
      <c r="F43" s="106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</row>
    <row r="44" spans="1:28" x14ac:dyDescent="0.25">
      <c r="A44" s="51" t="s">
        <v>310</v>
      </c>
      <c r="B44" s="39" t="s">
        <v>44</v>
      </c>
      <c r="C44" s="39"/>
      <c r="D44" s="26">
        <f>D45</f>
        <v>125</v>
      </c>
      <c r="E44" s="106"/>
      <c r="F44" s="106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</row>
    <row r="45" spans="1:28" x14ac:dyDescent="0.25">
      <c r="A45" s="51" t="s">
        <v>113</v>
      </c>
      <c r="B45" s="39" t="s">
        <v>44</v>
      </c>
      <c r="C45" s="39">
        <v>300</v>
      </c>
      <c r="D45" s="26">
        <v>125</v>
      </c>
      <c r="E45" s="106"/>
      <c r="F45" s="106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</row>
    <row r="46" spans="1:28" ht="95.25" customHeight="1" x14ac:dyDescent="0.25">
      <c r="A46" s="52" t="s">
        <v>30</v>
      </c>
      <c r="B46" s="39" t="s">
        <v>45</v>
      </c>
      <c r="C46" s="39"/>
      <c r="D46" s="26">
        <f>D47</f>
        <v>20</v>
      </c>
      <c r="E46" s="106"/>
      <c r="F46" s="106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</row>
    <row r="47" spans="1:28" ht="30" x14ac:dyDescent="0.25">
      <c r="A47" s="41" t="s">
        <v>108</v>
      </c>
      <c r="B47" s="39" t="s">
        <v>45</v>
      </c>
      <c r="C47" s="39">
        <v>600</v>
      </c>
      <c r="D47" s="26">
        <f>E47+W47</f>
        <v>20</v>
      </c>
      <c r="E47" s="106">
        <v>70</v>
      </c>
      <c r="F47" s="106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>
        <v>-50</v>
      </c>
      <c r="X47" s="95"/>
      <c r="Y47" s="95"/>
      <c r="Z47" s="95"/>
      <c r="AA47" s="95"/>
      <c r="AB47" s="95"/>
    </row>
    <row r="48" spans="1:28" ht="45" x14ac:dyDescent="0.25">
      <c r="A48" s="41" t="s">
        <v>449</v>
      </c>
      <c r="B48" s="54" t="s">
        <v>450</v>
      </c>
      <c r="C48" s="54"/>
      <c r="D48" s="26">
        <f>D49</f>
        <v>1250</v>
      </c>
      <c r="E48" s="106"/>
      <c r="F48" s="106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</row>
    <row r="49" spans="1:28" ht="30" x14ac:dyDescent="0.25">
      <c r="A49" s="41" t="s">
        <v>108</v>
      </c>
      <c r="B49" s="54" t="s">
        <v>450</v>
      </c>
      <c r="C49" s="54">
        <v>600</v>
      </c>
      <c r="D49" s="26">
        <f>E49+S49</f>
        <v>1250</v>
      </c>
      <c r="E49" s="106">
        <v>0</v>
      </c>
      <c r="F49" s="106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>
        <v>1250</v>
      </c>
      <c r="T49" s="95"/>
      <c r="U49" s="95"/>
      <c r="V49" s="95"/>
      <c r="W49" s="95"/>
      <c r="X49" s="95"/>
      <c r="Y49" s="95"/>
      <c r="Z49" s="95"/>
      <c r="AA49" s="95"/>
      <c r="AB49" s="95"/>
    </row>
    <row r="50" spans="1:28" ht="45" x14ac:dyDescent="0.25">
      <c r="A50" s="51" t="s">
        <v>31</v>
      </c>
      <c r="B50" s="39" t="s">
        <v>46</v>
      </c>
      <c r="C50" s="39"/>
      <c r="D50" s="26">
        <f>D51</f>
        <v>2939</v>
      </c>
      <c r="E50" s="106"/>
      <c r="F50" s="106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</row>
    <row r="51" spans="1:28" ht="30" x14ac:dyDescent="0.25">
      <c r="A51" s="41" t="s">
        <v>108</v>
      </c>
      <c r="B51" s="39" t="s">
        <v>46</v>
      </c>
      <c r="C51" s="39">
        <v>600</v>
      </c>
      <c r="D51" s="26">
        <f>G51+H51+S51+W51+Y51+AA51</f>
        <v>2939</v>
      </c>
      <c r="E51" s="106"/>
      <c r="F51" s="106"/>
      <c r="G51" s="95">
        <v>3232</v>
      </c>
      <c r="H51" s="95">
        <v>237</v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>
        <v>1225</v>
      </c>
      <c r="T51" s="95"/>
      <c r="U51" s="95"/>
      <c r="V51" s="95"/>
      <c r="W51" s="95">
        <v>-200</v>
      </c>
      <c r="X51" s="95"/>
      <c r="Y51" s="108" t="s">
        <v>465</v>
      </c>
      <c r="Z51" s="109" t="s">
        <v>461</v>
      </c>
      <c r="AA51" s="95">
        <v>-1640</v>
      </c>
      <c r="AB51" s="95"/>
    </row>
    <row r="52" spans="1:28" ht="120" x14ac:dyDescent="0.25">
      <c r="A52" s="53" t="s">
        <v>174</v>
      </c>
      <c r="B52" s="39" t="s">
        <v>47</v>
      </c>
      <c r="C52" s="39"/>
      <c r="D52" s="26">
        <f>D54+D53</f>
        <v>94421</v>
      </c>
      <c r="E52" s="106"/>
      <c r="F52" s="106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</row>
    <row r="53" spans="1:28" ht="30" x14ac:dyDescent="0.25">
      <c r="A53" s="41" t="s">
        <v>109</v>
      </c>
      <c r="B53" s="39" t="s">
        <v>47</v>
      </c>
      <c r="C53" s="39">
        <v>200</v>
      </c>
      <c r="D53" s="26">
        <v>3020</v>
      </c>
      <c r="E53" s="106"/>
      <c r="F53" s="106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</row>
    <row r="54" spans="1:28" ht="30" x14ac:dyDescent="0.25">
      <c r="A54" s="41" t="s">
        <v>108</v>
      </c>
      <c r="B54" s="39" t="s">
        <v>47</v>
      </c>
      <c r="C54" s="39">
        <v>600</v>
      </c>
      <c r="D54" s="26">
        <f>K54+L54+AA54+AB54</f>
        <v>91401</v>
      </c>
      <c r="E54" s="106"/>
      <c r="F54" s="106"/>
      <c r="G54" s="95"/>
      <c r="H54" s="95"/>
      <c r="I54" s="87"/>
      <c r="J54" s="87"/>
      <c r="K54" s="87">
        <v>86817</v>
      </c>
      <c r="L54" s="95">
        <v>4588</v>
      </c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>
        <v>1096</v>
      </c>
      <c r="AB54" s="95">
        <v>-1100</v>
      </c>
    </row>
    <row r="55" spans="1:28" ht="60" x14ac:dyDescent="0.25">
      <c r="A55" s="51" t="s">
        <v>441</v>
      </c>
      <c r="B55" s="39" t="s">
        <v>48</v>
      </c>
      <c r="C55" s="39"/>
      <c r="D55" s="26">
        <f>D56</f>
        <v>1235</v>
      </c>
      <c r="E55" s="106"/>
      <c r="F55" s="106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</row>
    <row r="56" spans="1:28" ht="30" x14ac:dyDescent="0.25">
      <c r="A56" s="41" t="s">
        <v>108</v>
      </c>
      <c r="B56" s="39" t="s">
        <v>48</v>
      </c>
      <c r="C56" s="39">
        <v>600</v>
      </c>
      <c r="D56" s="26">
        <v>1235</v>
      </c>
      <c r="E56" s="106"/>
      <c r="F56" s="106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</row>
    <row r="57" spans="1:28" ht="60" x14ac:dyDescent="0.25">
      <c r="A57" s="51" t="s">
        <v>116</v>
      </c>
      <c r="B57" s="39" t="s">
        <v>49</v>
      </c>
      <c r="C57" s="39"/>
      <c r="D57" s="26">
        <f>D58</f>
        <v>425</v>
      </c>
      <c r="E57" s="106"/>
      <c r="F57" s="106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</row>
    <row r="58" spans="1:28" ht="30" x14ac:dyDescent="0.25">
      <c r="A58" s="41" t="s">
        <v>108</v>
      </c>
      <c r="B58" s="39" t="s">
        <v>49</v>
      </c>
      <c r="C58" s="39">
        <v>600</v>
      </c>
      <c r="D58" s="26">
        <f>G58+H58</f>
        <v>425</v>
      </c>
      <c r="E58" s="106"/>
      <c r="F58" s="106"/>
      <c r="G58" s="95">
        <v>403</v>
      </c>
      <c r="H58" s="95">
        <v>22</v>
      </c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</row>
    <row r="59" spans="1:28" ht="75" x14ac:dyDescent="0.25">
      <c r="A59" s="51" t="s">
        <v>222</v>
      </c>
      <c r="B59" s="39" t="s">
        <v>225</v>
      </c>
      <c r="C59" s="39"/>
      <c r="D59" s="26">
        <f>D60</f>
        <v>760</v>
      </c>
      <c r="E59" s="106"/>
      <c r="F59" s="106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</row>
    <row r="60" spans="1:28" ht="30" x14ac:dyDescent="0.25">
      <c r="A60" s="41" t="s">
        <v>108</v>
      </c>
      <c r="B60" s="39" t="s">
        <v>225</v>
      </c>
      <c r="C60" s="39">
        <v>600</v>
      </c>
      <c r="D60" s="26">
        <f>K60+L60</f>
        <v>760</v>
      </c>
      <c r="E60" s="106"/>
      <c r="F60" s="106"/>
      <c r="G60" s="95"/>
      <c r="H60" s="95"/>
      <c r="I60" s="95"/>
      <c r="J60" s="95"/>
      <c r="K60" s="95">
        <v>1060</v>
      </c>
      <c r="L60" s="95">
        <v>-300</v>
      </c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</row>
    <row r="61" spans="1:28" ht="90" x14ac:dyDescent="0.25">
      <c r="A61" s="51" t="s">
        <v>249</v>
      </c>
      <c r="B61" s="39" t="s">
        <v>248</v>
      </c>
      <c r="C61" s="39"/>
      <c r="D61" s="26">
        <f>D62</f>
        <v>864.5</v>
      </c>
      <c r="E61" s="106"/>
      <c r="F61" s="106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</row>
    <row r="62" spans="1:28" ht="30" x14ac:dyDescent="0.25">
      <c r="A62" s="41" t="s">
        <v>108</v>
      </c>
      <c r="B62" s="39" t="s">
        <v>248</v>
      </c>
      <c r="C62" s="39">
        <v>600</v>
      </c>
      <c r="D62" s="26">
        <f>E62+AA62</f>
        <v>864.5</v>
      </c>
      <c r="E62" s="106">
        <v>793</v>
      </c>
      <c r="F62" s="106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>
        <v>71.5</v>
      </c>
      <c r="AB62" s="95"/>
    </row>
    <row r="63" spans="1:28" ht="94.5" customHeight="1" x14ac:dyDescent="0.25">
      <c r="A63" s="38" t="s">
        <v>454</v>
      </c>
      <c r="B63" s="39" t="s">
        <v>453</v>
      </c>
      <c r="C63" s="39"/>
      <c r="D63" s="26">
        <f>D64</f>
        <v>156.19999999999999</v>
      </c>
      <c r="E63" s="106"/>
      <c r="F63" s="106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</row>
    <row r="64" spans="1:28" ht="33.75" customHeight="1" x14ac:dyDescent="0.25">
      <c r="A64" s="38" t="s">
        <v>108</v>
      </c>
      <c r="B64" s="39" t="s">
        <v>453</v>
      </c>
      <c r="C64" s="39">
        <v>600</v>
      </c>
      <c r="D64" s="26">
        <f>U64</f>
        <v>156.19999999999999</v>
      </c>
      <c r="E64" s="106"/>
      <c r="F64" s="106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>
        <v>156.19999999999999</v>
      </c>
      <c r="V64" s="95"/>
      <c r="W64" s="95"/>
      <c r="X64" s="95"/>
      <c r="Y64" s="95"/>
      <c r="Z64" s="95"/>
      <c r="AA64" s="95"/>
      <c r="AB64" s="95"/>
    </row>
    <row r="65" spans="1:28" ht="120" x14ac:dyDescent="0.25">
      <c r="A65" s="38" t="s">
        <v>439</v>
      </c>
      <c r="B65" s="39" t="s">
        <v>440</v>
      </c>
      <c r="C65" s="39"/>
      <c r="D65" s="26">
        <f>D66</f>
        <v>14244</v>
      </c>
      <c r="E65" s="106"/>
      <c r="F65" s="106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</row>
    <row r="66" spans="1:28" ht="30" x14ac:dyDescent="0.25">
      <c r="A66" s="38" t="s">
        <v>108</v>
      </c>
      <c r="B66" s="39" t="s">
        <v>440</v>
      </c>
      <c r="C66" s="39">
        <v>600</v>
      </c>
      <c r="D66" s="26">
        <f>O66+P66+R66+U66</f>
        <v>14244</v>
      </c>
      <c r="E66" s="106"/>
      <c r="F66" s="106"/>
      <c r="G66" s="95"/>
      <c r="H66" s="95"/>
      <c r="I66" s="95"/>
      <c r="J66" s="95"/>
      <c r="K66" s="95"/>
      <c r="L66" s="95"/>
      <c r="M66" s="95"/>
      <c r="N66" s="95"/>
      <c r="O66" s="95">
        <v>0</v>
      </c>
      <c r="P66" s="95">
        <v>5796.9</v>
      </c>
      <c r="Q66" s="95"/>
      <c r="R66" s="95">
        <v>3239.1</v>
      </c>
      <c r="S66" s="95"/>
      <c r="T66" s="95"/>
      <c r="U66" s="95">
        <v>5208</v>
      </c>
      <c r="V66" s="95"/>
      <c r="W66" s="95"/>
      <c r="X66" s="95"/>
      <c r="Y66" s="95"/>
      <c r="Z66" s="95"/>
      <c r="AA66" s="95"/>
      <c r="AB66" s="95"/>
    </row>
    <row r="67" spans="1:28" ht="60" x14ac:dyDescent="0.25">
      <c r="A67" s="41" t="s">
        <v>282</v>
      </c>
      <c r="B67" s="39" t="s">
        <v>243</v>
      </c>
      <c r="C67" s="39"/>
      <c r="D67" s="26">
        <f>D68</f>
        <v>9738.4</v>
      </c>
      <c r="E67" s="106"/>
      <c r="F67" s="106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</row>
    <row r="68" spans="1:28" ht="30" x14ac:dyDescent="0.25">
      <c r="A68" s="41" t="s">
        <v>108</v>
      </c>
      <c r="B68" s="39" t="s">
        <v>243</v>
      </c>
      <c r="C68" s="39">
        <v>600</v>
      </c>
      <c r="D68" s="26">
        <f>G68+H68</f>
        <v>9738.4</v>
      </c>
      <c r="E68" s="106"/>
      <c r="F68" s="106"/>
      <c r="G68" s="95">
        <v>9180.7999999999993</v>
      </c>
      <c r="H68" s="95">
        <v>557.6</v>
      </c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</row>
    <row r="69" spans="1:28" ht="45" x14ac:dyDescent="0.25">
      <c r="A69" s="51" t="s">
        <v>144</v>
      </c>
      <c r="B69" s="39" t="s">
        <v>168</v>
      </c>
      <c r="C69" s="39"/>
      <c r="D69" s="26">
        <f>D70</f>
        <v>525.4</v>
      </c>
      <c r="E69" s="106"/>
      <c r="F69" s="106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</row>
    <row r="70" spans="1:28" ht="30" x14ac:dyDescent="0.25">
      <c r="A70" s="41" t="s">
        <v>108</v>
      </c>
      <c r="B70" s="39" t="s">
        <v>168</v>
      </c>
      <c r="C70" s="39">
        <v>600</v>
      </c>
      <c r="D70" s="26">
        <v>525.4</v>
      </c>
      <c r="E70" s="106"/>
      <c r="F70" s="106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</row>
    <row r="71" spans="1:28" ht="30" x14ac:dyDescent="0.25">
      <c r="A71" s="51" t="s">
        <v>3</v>
      </c>
      <c r="B71" s="39" t="s">
        <v>238</v>
      </c>
      <c r="C71" s="39"/>
      <c r="D71" s="26">
        <f>D72+D74</f>
        <v>10924.2</v>
      </c>
      <c r="E71" s="106"/>
      <c r="F71" s="106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</row>
    <row r="72" spans="1:28" ht="30" x14ac:dyDescent="0.25">
      <c r="A72" s="51" t="s">
        <v>141</v>
      </c>
      <c r="B72" s="39" t="s">
        <v>239</v>
      </c>
      <c r="C72" s="39"/>
      <c r="D72" s="26">
        <f>D73</f>
        <v>10824.2</v>
      </c>
      <c r="E72" s="106"/>
      <c r="F72" s="106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</row>
    <row r="73" spans="1:28" ht="30" x14ac:dyDescent="0.25">
      <c r="A73" s="41" t="s">
        <v>108</v>
      </c>
      <c r="B73" s="39" t="s">
        <v>239</v>
      </c>
      <c r="C73" s="39">
        <v>600</v>
      </c>
      <c r="D73" s="26">
        <f>G73+H73+J73+L73+W73</f>
        <v>10824.2</v>
      </c>
      <c r="E73" s="106"/>
      <c r="F73" s="106"/>
      <c r="G73" s="95">
        <v>9009.2000000000007</v>
      </c>
      <c r="H73" s="95">
        <v>750</v>
      </c>
      <c r="I73" s="95"/>
      <c r="J73" s="95">
        <v>150</v>
      </c>
      <c r="K73" s="95"/>
      <c r="L73" s="95">
        <v>802</v>
      </c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>
        <v>113</v>
      </c>
      <c r="X73" s="109" t="s">
        <v>457</v>
      </c>
      <c r="Y73" s="95"/>
      <c r="Z73" s="95"/>
      <c r="AA73" s="95"/>
      <c r="AB73" s="95"/>
    </row>
    <row r="74" spans="1:28" ht="75" x14ac:dyDescent="0.25">
      <c r="A74" s="51" t="s">
        <v>222</v>
      </c>
      <c r="B74" s="39" t="s">
        <v>398</v>
      </c>
      <c r="C74" s="39"/>
      <c r="D74" s="26">
        <f>D75</f>
        <v>100</v>
      </c>
      <c r="E74" s="106"/>
      <c r="F74" s="106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</row>
    <row r="75" spans="1:28" ht="30" x14ac:dyDescent="0.25">
      <c r="A75" s="41" t="s">
        <v>108</v>
      </c>
      <c r="B75" s="39" t="s">
        <v>398</v>
      </c>
      <c r="C75" s="39">
        <v>600</v>
      </c>
      <c r="D75" s="26">
        <f>L75</f>
        <v>100</v>
      </c>
      <c r="E75" s="106"/>
      <c r="F75" s="106"/>
      <c r="G75" s="95"/>
      <c r="H75" s="95"/>
      <c r="I75" s="95"/>
      <c r="J75" s="95"/>
      <c r="K75" s="95">
        <v>0</v>
      </c>
      <c r="L75" s="95">
        <v>100</v>
      </c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</row>
    <row r="76" spans="1:28" x14ac:dyDescent="0.25">
      <c r="A76" s="55" t="s">
        <v>382</v>
      </c>
      <c r="B76" s="50" t="s">
        <v>362</v>
      </c>
      <c r="C76" s="50"/>
      <c r="D76" s="25">
        <f>D77</f>
        <v>1450</v>
      </c>
      <c r="E76" s="106"/>
      <c r="F76" s="106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</row>
    <row r="77" spans="1:28" ht="81" customHeight="1" x14ac:dyDescent="0.25">
      <c r="A77" s="38" t="s">
        <v>369</v>
      </c>
      <c r="B77" s="39" t="s">
        <v>363</v>
      </c>
      <c r="C77" s="39"/>
      <c r="D77" s="26">
        <f>D78</f>
        <v>1450</v>
      </c>
      <c r="E77" s="106"/>
      <c r="F77" s="106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</row>
    <row r="78" spans="1:28" ht="30" x14ac:dyDescent="0.25">
      <c r="A78" s="41" t="s">
        <v>108</v>
      </c>
      <c r="B78" s="39" t="s">
        <v>363</v>
      </c>
      <c r="C78" s="39">
        <v>600</v>
      </c>
      <c r="D78" s="26">
        <f>G78+H78+U78</f>
        <v>1450</v>
      </c>
      <c r="E78" s="106"/>
      <c r="F78" s="106"/>
      <c r="G78" s="95">
        <v>0</v>
      </c>
      <c r="H78" s="95">
        <v>1632.5</v>
      </c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>
        <v>-182.5</v>
      </c>
      <c r="V78" s="95"/>
      <c r="W78" s="95"/>
      <c r="X78" s="95"/>
      <c r="Y78" s="95"/>
      <c r="Z78" s="95"/>
      <c r="AA78" s="95"/>
      <c r="AB78" s="95"/>
    </row>
    <row r="79" spans="1:28" ht="30" x14ac:dyDescent="0.25">
      <c r="A79" s="55" t="s">
        <v>311</v>
      </c>
      <c r="B79" s="50" t="s">
        <v>312</v>
      </c>
      <c r="C79" s="50"/>
      <c r="D79" s="25">
        <f>D80</f>
        <v>1439</v>
      </c>
      <c r="E79" s="105"/>
      <c r="F79" s="10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</row>
    <row r="80" spans="1:28" ht="75" x14ac:dyDescent="0.25">
      <c r="A80" s="41" t="s">
        <v>346</v>
      </c>
      <c r="B80" s="39" t="s">
        <v>293</v>
      </c>
      <c r="C80" s="39"/>
      <c r="D80" s="26">
        <f>D81</f>
        <v>1439</v>
      </c>
      <c r="E80" s="106"/>
      <c r="F80" s="106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</row>
    <row r="81" spans="1:28" ht="30" x14ac:dyDescent="0.25">
      <c r="A81" s="41" t="s">
        <v>108</v>
      </c>
      <c r="B81" s="39" t="s">
        <v>293</v>
      </c>
      <c r="C81" s="39">
        <v>600</v>
      </c>
      <c r="D81" s="26">
        <v>1439</v>
      </c>
      <c r="E81" s="106"/>
      <c r="F81" s="106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</row>
    <row r="82" spans="1:28" ht="45" x14ac:dyDescent="0.25">
      <c r="A82" s="49" t="s">
        <v>313</v>
      </c>
      <c r="B82" s="50" t="s">
        <v>181</v>
      </c>
      <c r="C82" s="50"/>
      <c r="D82" s="25">
        <f>D83</f>
        <v>10495.300000000001</v>
      </c>
      <c r="E82" s="105"/>
      <c r="F82" s="10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</row>
    <row r="83" spans="1:28" ht="45" x14ac:dyDescent="0.25">
      <c r="A83" s="51" t="s">
        <v>314</v>
      </c>
      <c r="B83" s="39" t="s">
        <v>182</v>
      </c>
      <c r="C83" s="39"/>
      <c r="D83" s="26">
        <f>D84+D88+D92</f>
        <v>10495.300000000001</v>
      </c>
      <c r="E83" s="106"/>
      <c r="F83" s="106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</row>
    <row r="84" spans="1:28" ht="45" x14ac:dyDescent="0.25">
      <c r="A84" s="51" t="s">
        <v>140</v>
      </c>
      <c r="B84" s="39" t="s">
        <v>183</v>
      </c>
      <c r="C84" s="39"/>
      <c r="D84" s="26">
        <f>D85+D86+D87</f>
        <v>6093.7</v>
      </c>
      <c r="E84" s="106"/>
      <c r="F84" s="106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</row>
    <row r="85" spans="1:28" ht="60" x14ac:dyDescent="0.25">
      <c r="A85" s="51" t="s">
        <v>111</v>
      </c>
      <c r="B85" s="39" t="s">
        <v>183</v>
      </c>
      <c r="C85" s="39">
        <v>100</v>
      </c>
      <c r="D85" s="26">
        <f>I85+J85+L85+Y85</f>
        <v>5877.6</v>
      </c>
      <c r="E85" s="106"/>
      <c r="F85" s="106"/>
      <c r="G85" s="95"/>
      <c r="H85" s="95"/>
      <c r="I85" s="95">
        <v>5143.8</v>
      </c>
      <c r="J85" s="95">
        <v>640</v>
      </c>
      <c r="K85" s="95"/>
      <c r="L85" s="95">
        <v>14</v>
      </c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>
        <v>79.8</v>
      </c>
      <c r="Z85" s="95"/>
      <c r="AA85" s="95"/>
      <c r="AB85" s="95"/>
    </row>
    <row r="86" spans="1:28" ht="30" x14ac:dyDescent="0.25">
      <c r="A86" s="41" t="s">
        <v>109</v>
      </c>
      <c r="B86" s="39" t="s">
        <v>183</v>
      </c>
      <c r="C86" s="39">
        <v>200</v>
      </c>
      <c r="D86" s="26">
        <v>215.9</v>
      </c>
      <c r="E86" s="106"/>
      <c r="F86" s="106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</row>
    <row r="87" spans="1:28" x14ac:dyDescent="0.25">
      <c r="A87" s="41" t="s">
        <v>112</v>
      </c>
      <c r="B87" s="39" t="s">
        <v>183</v>
      </c>
      <c r="C87" s="39">
        <v>800</v>
      </c>
      <c r="D87" s="26">
        <v>0.2</v>
      </c>
      <c r="E87" s="106"/>
      <c r="F87" s="106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</row>
    <row r="88" spans="1:28" ht="30" x14ac:dyDescent="0.25">
      <c r="A88" s="51" t="s">
        <v>94</v>
      </c>
      <c r="B88" s="39" t="s">
        <v>184</v>
      </c>
      <c r="C88" s="39"/>
      <c r="D88" s="26">
        <f>D89+D90+D91</f>
        <v>3795</v>
      </c>
      <c r="E88" s="106"/>
      <c r="F88" s="106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</row>
    <row r="89" spans="1:28" ht="60" x14ac:dyDescent="0.25">
      <c r="A89" s="51" t="s">
        <v>111</v>
      </c>
      <c r="B89" s="39" t="s">
        <v>184</v>
      </c>
      <c r="C89" s="39">
        <v>100</v>
      </c>
      <c r="D89" s="26">
        <f>I89+J89+P89</f>
        <v>3480.4</v>
      </c>
      <c r="E89" s="106"/>
      <c r="F89" s="106"/>
      <c r="G89" s="95"/>
      <c r="H89" s="95"/>
      <c r="I89" s="95">
        <v>3629.5</v>
      </c>
      <c r="J89" s="95">
        <v>-287.39999999999998</v>
      </c>
      <c r="K89" s="95"/>
      <c r="L89" s="95"/>
      <c r="M89" s="95"/>
      <c r="N89" s="95"/>
      <c r="O89" s="95"/>
      <c r="P89" s="95">
        <v>138.30000000000001</v>
      </c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</row>
    <row r="90" spans="1:28" ht="30" x14ac:dyDescent="0.25">
      <c r="A90" s="41" t="s">
        <v>109</v>
      </c>
      <c r="B90" s="39" t="s">
        <v>184</v>
      </c>
      <c r="C90" s="39">
        <v>200</v>
      </c>
      <c r="D90" s="26">
        <v>311.60000000000002</v>
      </c>
      <c r="E90" s="106"/>
      <c r="F90" s="106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</row>
    <row r="91" spans="1:28" x14ac:dyDescent="0.25">
      <c r="A91" s="41" t="s">
        <v>112</v>
      </c>
      <c r="B91" s="39" t="s">
        <v>184</v>
      </c>
      <c r="C91" s="39">
        <v>800</v>
      </c>
      <c r="D91" s="26">
        <v>3</v>
      </c>
      <c r="E91" s="106"/>
      <c r="F91" s="106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</row>
    <row r="92" spans="1:28" ht="45" x14ac:dyDescent="0.25">
      <c r="A92" s="41" t="s">
        <v>160</v>
      </c>
      <c r="B92" s="39" t="s">
        <v>185</v>
      </c>
      <c r="C92" s="39"/>
      <c r="D92" s="26">
        <f>D93</f>
        <v>606.59999999999991</v>
      </c>
      <c r="E92" s="106"/>
      <c r="F92" s="106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</row>
    <row r="93" spans="1:28" ht="60" x14ac:dyDescent="0.25">
      <c r="A93" s="51" t="s">
        <v>111</v>
      </c>
      <c r="B93" s="39" t="s">
        <v>185</v>
      </c>
      <c r="C93" s="39">
        <v>100</v>
      </c>
      <c r="D93" s="26">
        <f>I93+J93+P93</f>
        <v>606.59999999999991</v>
      </c>
      <c r="E93" s="106"/>
      <c r="F93" s="106"/>
      <c r="G93" s="95"/>
      <c r="H93" s="95"/>
      <c r="I93" s="95">
        <v>253.9</v>
      </c>
      <c r="J93" s="95">
        <v>287.39999999999998</v>
      </c>
      <c r="K93" s="95"/>
      <c r="L93" s="95"/>
      <c r="M93" s="95"/>
      <c r="N93" s="95"/>
      <c r="O93" s="95"/>
      <c r="P93" s="95">
        <v>65.3</v>
      </c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</row>
    <row r="94" spans="1:28" ht="28.5" x14ac:dyDescent="0.25">
      <c r="A94" s="56" t="s">
        <v>296</v>
      </c>
      <c r="B94" s="46" t="s">
        <v>50</v>
      </c>
      <c r="C94" s="46"/>
      <c r="D94" s="24">
        <f>D95+D118</f>
        <v>60596.7</v>
      </c>
      <c r="E94" s="104"/>
      <c r="F94" s="104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</row>
    <row r="95" spans="1:28" x14ac:dyDescent="0.25">
      <c r="A95" s="49" t="s">
        <v>207</v>
      </c>
      <c r="B95" s="50" t="s">
        <v>51</v>
      </c>
      <c r="C95" s="50"/>
      <c r="D95" s="25">
        <f>D96+D99+D108+D113</f>
        <v>47900.399999999994</v>
      </c>
      <c r="E95" s="105"/>
      <c r="F95" s="10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</row>
    <row r="96" spans="1:28" ht="21.75" customHeight="1" x14ac:dyDescent="0.25">
      <c r="A96" s="49" t="s">
        <v>8</v>
      </c>
      <c r="B96" s="50" t="s">
        <v>52</v>
      </c>
      <c r="C96" s="39"/>
      <c r="D96" s="25">
        <f>D97</f>
        <v>13454.300000000001</v>
      </c>
      <c r="E96" s="105"/>
      <c r="F96" s="10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</row>
    <row r="97" spans="1:28" ht="30" x14ac:dyDescent="0.25">
      <c r="A97" s="51" t="s">
        <v>141</v>
      </c>
      <c r="B97" s="39" t="s">
        <v>53</v>
      </c>
      <c r="C97" s="39"/>
      <c r="D97" s="26">
        <f>D98</f>
        <v>13454.300000000001</v>
      </c>
      <c r="E97" s="106"/>
      <c r="F97" s="106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</row>
    <row r="98" spans="1:28" ht="30" x14ac:dyDescent="0.25">
      <c r="A98" s="41" t="s">
        <v>108</v>
      </c>
      <c r="B98" s="39" t="s">
        <v>53</v>
      </c>
      <c r="C98" s="39">
        <v>600</v>
      </c>
      <c r="D98" s="26">
        <f>K98+L98+S98+W98</f>
        <v>13454.300000000001</v>
      </c>
      <c r="E98" s="106"/>
      <c r="F98" s="106"/>
      <c r="G98" s="95"/>
      <c r="H98" s="95"/>
      <c r="I98" s="95"/>
      <c r="J98" s="95"/>
      <c r="K98" s="95">
        <v>12224.7</v>
      </c>
      <c r="L98" s="95">
        <v>843.2</v>
      </c>
      <c r="M98" s="95"/>
      <c r="N98" s="95"/>
      <c r="O98" s="95"/>
      <c r="P98" s="95"/>
      <c r="Q98" s="95"/>
      <c r="R98" s="95"/>
      <c r="S98" s="95">
        <v>116.4</v>
      </c>
      <c r="T98" s="95"/>
      <c r="U98" s="95"/>
      <c r="V98" s="95"/>
      <c r="W98" s="95">
        <v>270</v>
      </c>
      <c r="X98" s="95"/>
      <c r="Y98" s="95"/>
      <c r="Z98" s="95"/>
      <c r="AA98" s="95"/>
      <c r="AB98" s="95"/>
    </row>
    <row r="99" spans="1:28" ht="30" x14ac:dyDescent="0.25">
      <c r="A99" s="49" t="s">
        <v>9</v>
      </c>
      <c r="B99" s="50" t="s">
        <v>54</v>
      </c>
      <c r="C99" s="50"/>
      <c r="D99" s="25">
        <f>D100+D102+D104</f>
        <v>30130.399999999998</v>
      </c>
      <c r="E99" s="105"/>
      <c r="F99" s="10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</row>
    <row r="100" spans="1:28" ht="30" x14ac:dyDescent="0.25">
      <c r="A100" s="51" t="s">
        <v>141</v>
      </c>
      <c r="B100" s="39" t="s">
        <v>55</v>
      </c>
      <c r="C100" s="39"/>
      <c r="D100" s="26">
        <f>D101</f>
        <v>28957.1</v>
      </c>
      <c r="E100" s="106"/>
      <c r="F100" s="106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</row>
    <row r="101" spans="1:28" ht="30" x14ac:dyDescent="0.25">
      <c r="A101" s="41" t="s">
        <v>108</v>
      </c>
      <c r="B101" s="39" t="s">
        <v>55</v>
      </c>
      <c r="C101" s="39">
        <v>600</v>
      </c>
      <c r="D101" s="26">
        <f>K101+L101+S101+W101+AA101</f>
        <v>28957.1</v>
      </c>
      <c r="E101" s="106"/>
      <c r="F101" s="106"/>
      <c r="G101" s="95"/>
      <c r="H101" s="95"/>
      <c r="I101" s="95"/>
      <c r="J101" s="95"/>
      <c r="K101" s="95">
        <v>26235.200000000001</v>
      </c>
      <c r="L101" s="95">
        <v>1522.8</v>
      </c>
      <c r="M101" s="95"/>
      <c r="N101" s="95"/>
      <c r="O101" s="95"/>
      <c r="P101" s="95"/>
      <c r="Q101" s="95"/>
      <c r="R101" s="95"/>
      <c r="S101" s="95">
        <v>383.6</v>
      </c>
      <c r="T101" s="95"/>
      <c r="U101" s="95"/>
      <c r="V101" s="95"/>
      <c r="W101" s="95">
        <v>524</v>
      </c>
      <c r="X101" s="95"/>
      <c r="Y101" s="95"/>
      <c r="Z101" s="95"/>
      <c r="AA101" s="95">
        <v>291.5</v>
      </c>
      <c r="AB101" s="95"/>
    </row>
    <row r="102" spans="1:28" ht="60" x14ac:dyDescent="0.25">
      <c r="A102" s="57" t="s">
        <v>370</v>
      </c>
      <c r="B102" s="54" t="s">
        <v>372</v>
      </c>
      <c r="C102" s="54"/>
      <c r="D102" s="26">
        <f>D103</f>
        <v>1020.3</v>
      </c>
      <c r="E102" s="106"/>
      <c r="F102" s="106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</row>
    <row r="103" spans="1:28" ht="30" x14ac:dyDescent="0.25">
      <c r="A103" s="41" t="s">
        <v>108</v>
      </c>
      <c r="B103" s="54" t="s">
        <v>372</v>
      </c>
      <c r="C103" s="54">
        <v>600</v>
      </c>
      <c r="D103" s="26">
        <f>H103</f>
        <v>1020.3</v>
      </c>
      <c r="E103" s="106"/>
      <c r="F103" s="106"/>
      <c r="G103" s="95"/>
      <c r="H103" s="110">
        <v>1020.3</v>
      </c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</row>
    <row r="104" spans="1:28" ht="20.25" customHeight="1" x14ac:dyDescent="0.25">
      <c r="A104" s="58" t="s">
        <v>383</v>
      </c>
      <c r="B104" s="59" t="s">
        <v>438</v>
      </c>
      <c r="C104" s="59"/>
      <c r="D104" s="25">
        <f>D105</f>
        <v>153</v>
      </c>
      <c r="E104" s="106"/>
      <c r="F104" s="106"/>
      <c r="G104" s="95"/>
      <c r="H104" s="110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</row>
    <row r="105" spans="1:28" ht="30" x14ac:dyDescent="0.25">
      <c r="A105" s="57" t="s">
        <v>371</v>
      </c>
      <c r="B105" s="54" t="s">
        <v>373</v>
      </c>
      <c r="C105" s="54"/>
      <c r="D105" s="26">
        <f>D106+D107</f>
        <v>153</v>
      </c>
      <c r="E105" s="106"/>
      <c r="F105" s="106"/>
      <c r="G105" s="95"/>
      <c r="H105" s="110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</row>
    <row r="106" spans="1:28" x14ac:dyDescent="0.25">
      <c r="A106" s="38" t="s">
        <v>113</v>
      </c>
      <c r="B106" s="54" t="s">
        <v>373</v>
      </c>
      <c r="C106" s="54">
        <v>300</v>
      </c>
      <c r="D106" s="26">
        <f>H106</f>
        <v>51</v>
      </c>
      <c r="E106" s="106"/>
      <c r="F106" s="106"/>
      <c r="G106" s="95"/>
      <c r="H106" s="110">
        <v>51</v>
      </c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</row>
    <row r="107" spans="1:28" ht="30" x14ac:dyDescent="0.25">
      <c r="A107" s="41" t="s">
        <v>108</v>
      </c>
      <c r="B107" s="54" t="s">
        <v>373</v>
      </c>
      <c r="C107" s="54">
        <v>600</v>
      </c>
      <c r="D107" s="26">
        <f>H107</f>
        <v>102</v>
      </c>
      <c r="E107" s="106"/>
      <c r="F107" s="106"/>
      <c r="G107" s="95"/>
      <c r="H107" s="110">
        <v>102</v>
      </c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</row>
    <row r="108" spans="1:28" x14ac:dyDescent="0.25">
      <c r="A108" s="49" t="s">
        <v>10</v>
      </c>
      <c r="B108" s="50" t="s">
        <v>134</v>
      </c>
      <c r="C108" s="50"/>
      <c r="D108" s="25">
        <f>D109+D111</f>
        <v>4157.1000000000004</v>
      </c>
      <c r="E108" s="105"/>
      <c r="F108" s="10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</row>
    <row r="109" spans="1:28" ht="30" x14ac:dyDescent="0.25">
      <c r="A109" s="51" t="s">
        <v>141</v>
      </c>
      <c r="B109" s="39" t="s">
        <v>56</v>
      </c>
      <c r="C109" s="39"/>
      <c r="D109" s="26">
        <f>D110</f>
        <v>3657.1</v>
      </c>
      <c r="E109" s="106"/>
      <c r="F109" s="106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</row>
    <row r="110" spans="1:28" ht="30" x14ac:dyDescent="0.25">
      <c r="A110" s="41" t="s">
        <v>108</v>
      </c>
      <c r="B110" s="39" t="s">
        <v>56</v>
      </c>
      <c r="C110" s="39">
        <v>600</v>
      </c>
      <c r="D110" s="26">
        <f>K110+L110+W110</f>
        <v>3657.1</v>
      </c>
      <c r="E110" s="106"/>
      <c r="F110" s="106"/>
      <c r="G110" s="95"/>
      <c r="H110" s="95"/>
      <c r="I110" s="95"/>
      <c r="J110" s="95"/>
      <c r="K110" s="95">
        <v>3158.1</v>
      </c>
      <c r="L110" s="95">
        <v>289</v>
      </c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>
        <v>210</v>
      </c>
      <c r="X110" s="95"/>
      <c r="Y110" s="95"/>
      <c r="Z110" s="95"/>
      <c r="AA110" s="95"/>
      <c r="AB110" s="95"/>
    </row>
    <row r="111" spans="1:28" ht="45" x14ac:dyDescent="0.25">
      <c r="A111" s="41" t="s">
        <v>287</v>
      </c>
      <c r="B111" s="39" t="str">
        <f>B112</f>
        <v>02 1 03 22600</v>
      </c>
      <c r="C111" s="39"/>
      <c r="D111" s="26">
        <f>D112</f>
        <v>500</v>
      </c>
      <c r="E111" s="106"/>
      <c r="F111" s="106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</row>
    <row r="112" spans="1:28" ht="30" x14ac:dyDescent="0.25">
      <c r="A112" s="41" t="s">
        <v>108</v>
      </c>
      <c r="B112" s="39" t="s">
        <v>237</v>
      </c>
      <c r="C112" s="39">
        <v>600</v>
      </c>
      <c r="D112" s="26">
        <v>500</v>
      </c>
      <c r="E112" s="106"/>
      <c r="F112" s="106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</row>
    <row r="113" spans="1:28" x14ac:dyDescent="0.25">
      <c r="A113" s="58" t="s">
        <v>288</v>
      </c>
      <c r="B113" s="60" t="s">
        <v>274</v>
      </c>
      <c r="C113" s="60"/>
      <c r="D113" s="25">
        <f>D114+D116</f>
        <v>158.6</v>
      </c>
      <c r="E113" s="105"/>
      <c r="F113" s="10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</row>
    <row r="114" spans="1:28" ht="30" x14ac:dyDescent="0.25">
      <c r="A114" s="38" t="s">
        <v>264</v>
      </c>
      <c r="B114" s="43" t="s">
        <v>266</v>
      </c>
      <c r="C114" s="43"/>
      <c r="D114" s="26">
        <f>D115</f>
        <v>157</v>
      </c>
      <c r="E114" s="106"/>
      <c r="F114" s="106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</row>
    <row r="115" spans="1:28" ht="30" x14ac:dyDescent="0.25">
      <c r="A115" s="38" t="s">
        <v>109</v>
      </c>
      <c r="B115" s="43" t="s">
        <v>266</v>
      </c>
      <c r="C115" s="43" t="s">
        <v>130</v>
      </c>
      <c r="D115" s="26">
        <f>E115+AA115</f>
        <v>157</v>
      </c>
      <c r="E115" s="106">
        <v>175</v>
      </c>
      <c r="F115" s="106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>
        <v>-18</v>
      </c>
      <c r="AB115" s="95"/>
    </row>
    <row r="116" spans="1:28" ht="30" x14ac:dyDescent="0.25">
      <c r="A116" s="38" t="s">
        <v>271</v>
      </c>
      <c r="B116" s="43" t="s">
        <v>267</v>
      </c>
      <c r="C116" s="43"/>
      <c r="D116" s="26">
        <f>D117</f>
        <v>1.6</v>
      </c>
      <c r="E116" s="106"/>
      <c r="F116" s="106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</row>
    <row r="117" spans="1:28" ht="30" x14ac:dyDescent="0.25">
      <c r="A117" s="38" t="s">
        <v>109</v>
      </c>
      <c r="B117" s="43" t="s">
        <v>267</v>
      </c>
      <c r="C117" s="43" t="s">
        <v>130</v>
      </c>
      <c r="D117" s="26">
        <f>E117+AA117</f>
        <v>1.6</v>
      </c>
      <c r="E117" s="106">
        <v>1.8</v>
      </c>
      <c r="F117" s="106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>
        <v>-0.2</v>
      </c>
      <c r="AB117" s="95"/>
    </row>
    <row r="118" spans="1:28" ht="30" x14ac:dyDescent="0.25">
      <c r="A118" s="55" t="s">
        <v>289</v>
      </c>
      <c r="B118" s="50" t="s">
        <v>232</v>
      </c>
      <c r="C118" s="50"/>
      <c r="D118" s="25">
        <f>D119+D124</f>
        <v>12696.3</v>
      </c>
      <c r="E118" s="105"/>
      <c r="F118" s="10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</row>
    <row r="119" spans="1:28" ht="30" x14ac:dyDescent="0.25">
      <c r="A119" s="51" t="s">
        <v>231</v>
      </c>
      <c r="B119" s="50" t="s">
        <v>273</v>
      </c>
      <c r="C119" s="50"/>
      <c r="D119" s="25">
        <f>D120+D122</f>
        <v>12496.3</v>
      </c>
      <c r="E119" s="105"/>
      <c r="F119" s="10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</row>
    <row r="120" spans="1:28" ht="30" x14ac:dyDescent="0.25">
      <c r="A120" s="51" t="s">
        <v>141</v>
      </c>
      <c r="B120" s="39" t="s">
        <v>233</v>
      </c>
      <c r="C120" s="39"/>
      <c r="D120" s="26">
        <f>D121</f>
        <v>12128.3</v>
      </c>
      <c r="E120" s="106"/>
      <c r="F120" s="106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</row>
    <row r="121" spans="1:28" ht="30" x14ac:dyDescent="0.25">
      <c r="A121" s="41" t="s">
        <v>108</v>
      </c>
      <c r="B121" s="39" t="s">
        <v>233</v>
      </c>
      <c r="C121" s="39">
        <v>600</v>
      </c>
      <c r="D121" s="26">
        <f>I121+J121+L121+W121</f>
        <v>12128.3</v>
      </c>
      <c r="E121" s="106"/>
      <c r="F121" s="106"/>
      <c r="G121" s="95"/>
      <c r="H121" s="95"/>
      <c r="I121" s="95">
        <v>10745.3</v>
      </c>
      <c r="J121" s="95">
        <v>249</v>
      </c>
      <c r="K121" s="95"/>
      <c r="L121" s="95">
        <v>884</v>
      </c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>
        <v>250</v>
      </c>
      <c r="X121" s="95" t="s">
        <v>458</v>
      </c>
      <c r="Y121" s="95"/>
      <c r="Z121" s="95"/>
      <c r="AA121" s="95"/>
      <c r="AB121" s="95"/>
    </row>
    <row r="122" spans="1:28" ht="45" x14ac:dyDescent="0.25">
      <c r="A122" s="41" t="s">
        <v>449</v>
      </c>
      <c r="B122" s="54" t="s">
        <v>451</v>
      </c>
      <c r="C122" s="54"/>
      <c r="D122" s="26">
        <f>D123</f>
        <v>368</v>
      </c>
      <c r="E122" s="106"/>
      <c r="F122" s="106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</row>
    <row r="123" spans="1:28" ht="30" x14ac:dyDescent="0.25">
      <c r="A123" s="41" t="s">
        <v>108</v>
      </c>
      <c r="B123" s="54" t="s">
        <v>451</v>
      </c>
      <c r="C123" s="54">
        <v>600</v>
      </c>
      <c r="D123" s="26">
        <f>E123+S123</f>
        <v>368</v>
      </c>
      <c r="E123" s="106">
        <v>0</v>
      </c>
      <c r="F123" s="106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>
        <v>368</v>
      </c>
      <c r="T123" s="95"/>
      <c r="U123" s="95"/>
      <c r="V123" s="95"/>
      <c r="W123" s="95"/>
      <c r="X123" s="95"/>
      <c r="Y123" s="95"/>
      <c r="Z123" s="95"/>
      <c r="AA123" s="95"/>
      <c r="AB123" s="95"/>
    </row>
    <row r="124" spans="1:28" ht="75" x14ac:dyDescent="0.25">
      <c r="A124" s="51" t="s">
        <v>222</v>
      </c>
      <c r="B124" s="39" t="s">
        <v>399</v>
      </c>
      <c r="C124" s="39"/>
      <c r="D124" s="26">
        <f>D125</f>
        <v>200</v>
      </c>
      <c r="E124" s="106"/>
      <c r="F124" s="106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</row>
    <row r="125" spans="1:28" ht="30" x14ac:dyDescent="0.25">
      <c r="A125" s="41" t="s">
        <v>108</v>
      </c>
      <c r="B125" s="39" t="s">
        <v>399</v>
      </c>
      <c r="C125" s="39">
        <v>600</v>
      </c>
      <c r="D125" s="26">
        <f>K125+L125</f>
        <v>200</v>
      </c>
      <c r="E125" s="106"/>
      <c r="F125" s="106"/>
      <c r="G125" s="95"/>
      <c r="H125" s="95"/>
      <c r="I125" s="95"/>
      <c r="J125" s="95"/>
      <c r="K125" s="95">
        <v>0</v>
      </c>
      <c r="L125" s="95">
        <v>200</v>
      </c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</row>
    <row r="126" spans="1:28" ht="57" x14ac:dyDescent="0.25">
      <c r="A126" s="56" t="s">
        <v>297</v>
      </c>
      <c r="B126" s="46" t="s">
        <v>57</v>
      </c>
      <c r="C126" s="46"/>
      <c r="D126" s="24">
        <f>D127</f>
        <v>2069.3000000000002</v>
      </c>
      <c r="E126" s="104"/>
      <c r="F126" s="104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</row>
    <row r="127" spans="1:28" ht="30" x14ac:dyDescent="0.25">
      <c r="A127" s="49" t="s">
        <v>208</v>
      </c>
      <c r="B127" s="50" t="s">
        <v>58</v>
      </c>
      <c r="C127" s="50"/>
      <c r="D127" s="25">
        <f>D128</f>
        <v>2069.3000000000002</v>
      </c>
      <c r="E127" s="105"/>
      <c r="F127" s="10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</row>
    <row r="128" spans="1:28" ht="30" x14ac:dyDescent="0.25">
      <c r="A128" s="51" t="s">
        <v>12</v>
      </c>
      <c r="B128" s="39" t="s">
        <v>59</v>
      </c>
      <c r="C128" s="39"/>
      <c r="D128" s="26">
        <f>D129+D131+D134+D136</f>
        <v>2069.3000000000002</v>
      </c>
      <c r="E128" s="106"/>
      <c r="F128" s="106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</row>
    <row r="129" spans="1:28" ht="60" x14ac:dyDescent="0.25">
      <c r="A129" s="51" t="s">
        <v>252</v>
      </c>
      <c r="B129" s="39" t="s">
        <v>162</v>
      </c>
      <c r="C129" s="39"/>
      <c r="D129" s="26">
        <f>D130</f>
        <v>340</v>
      </c>
      <c r="E129" s="106"/>
      <c r="F129" s="106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</row>
    <row r="130" spans="1:28" ht="30" x14ac:dyDescent="0.25">
      <c r="A130" s="41" t="s">
        <v>109</v>
      </c>
      <c r="B130" s="39" t="s">
        <v>162</v>
      </c>
      <c r="C130" s="39">
        <v>200</v>
      </c>
      <c r="D130" s="26">
        <f>I130+J130</f>
        <v>340</v>
      </c>
      <c r="E130" s="106"/>
      <c r="F130" s="106"/>
      <c r="G130" s="95"/>
      <c r="H130" s="95"/>
      <c r="I130" s="95">
        <v>200</v>
      </c>
      <c r="J130" s="95">
        <v>140</v>
      </c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</row>
    <row r="131" spans="1:28" ht="45" x14ac:dyDescent="0.25">
      <c r="A131" s="53" t="s">
        <v>253</v>
      </c>
      <c r="B131" s="39" t="s">
        <v>60</v>
      </c>
      <c r="C131" s="39"/>
      <c r="D131" s="26">
        <f>D132+D133</f>
        <v>1631</v>
      </c>
      <c r="E131" s="106"/>
      <c r="F131" s="106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</row>
    <row r="132" spans="1:28" ht="30" x14ac:dyDescent="0.25">
      <c r="A132" s="41" t="s">
        <v>109</v>
      </c>
      <c r="B132" s="39" t="s">
        <v>60</v>
      </c>
      <c r="C132" s="39">
        <v>200</v>
      </c>
      <c r="D132" s="26">
        <f>O132+P132+AA132+AB132</f>
        <v>1588.8</v>
      </c>
      <c r="E132" s="106"/>
      <c r="F132" s="106"/>
      <c r="G132" s="95"/>
      <c r="H132" s="95"/>
      <c r="I132" s="95"/>
      <c r="J132" s="95"/>
      <c r="K132" s="95"/>
      <c r="L132" s="95"/>
      <c r="M132" s="95"/>
      <c r="N132" s="95"/>
      <c r="O132" s="95">
        <v>1250</v>
      </c>
      <c r="P132" s="95">
        <v>102</v>
      </c>
      <c r="Q132" s="95"/>
      <c r="R132" s="95"/>
      <c r="S132" s="95"/>
      <c r="T132" s="95"/>
      <c r="U132" s="95"/>
      <c r="V132" s="95"/>
      <c r="W132" s="95"/>
      <c r="X132" s="95"/>
      <c r="Y132" s="95"/>
      <c r="Z132" s="95"/>
      <c r="AA132" s="95">
        <v>8.8000000000000007</v>
      </c>
      <c r="AB132" s="95">
        <v>228</v>
      </c>
    </row>
    <row r="133" spans="1:28" x14ac:dyDescent="0.25">
      <c r="A133" s="38" t="s">
        <v>112</v>
      </c>
      <c r="B133" s="39" t="s">
        <v>60</v>
      </c>
      <c r="C133" s="43" t="s">
        <v>133</v>
      </c>
      <c r="D133" s="27">
        <f>E133+AA133</f>
        <v>42.2</v>
      </c>
      <c r="E133" s="111">
        <v>51</v>
      </c>
      <c r="F133" s="111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  <c r="V133" s="95"/>
      <c r="W133" s="95"/>
      <c r="X133" s="95"/>
      <c r="Y133" s="95"/>
      <c r="Z133" s="95"/>
      <c r="AA133" s="95">
        <v>-8.8000000000000007</v>
      </c>
      <c r="AB133" s="95"/>
    </row>
    <row r="134" spans="1:28" ht="30" x14ac:dyDescent="0.25">
      <c r="A134" s="38" t="s">
        <v>435</v>
      </c>
      <c r="B134" s="39" t="s">
        <v>436</v>
      </c>
      <c r="C134" s="43"/>
      <c r="D134" s="27">
        <f>10</f>
        <v>10</v>
      </c>
      <c r="E134" s="111"/>
      <c r="F134" s="111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5"/>
      <c r="V134" s="95"/>
      <c r="W134" s="95"/>
      <c r="X134" s="95"/>
      <c r="Y134" s="95"/>
      <c r="Z134" s="95"/>
      <c r="AA134" s="95"/>
      <c r="AB134" s="95"/>
    </row>
    <row r="135" spans="1:28" ht="30" customHeight="1" x14ac:dyDescent="0.25">
      <c r="A135" s="41" t="s">
        <v>109</v>
      </c>
      <c r="B135" s="39" t="s">
        <v>436</v>
      </c>
      <c r="C135" s="43" t="s">
        <v>130</v>
      </c>
      <c r="D135" s="27">
        <v>10</v>
      </c>
      <c r="E135" s="111"/>
      <c r="F135" s="111"/>
      <c r="G135" s="95"/>
      <c r="H135" s="95"/>
      <c r="I135" s="95"/>
      <c r="J135" s="95"/>
      <c r="K135" s="95"/>
      <c r="L135" s="95"/>
      <c r="M135" s="95"/>
      <c r="N135" s="95"/>
      <c r="O135" s="95"/>
      <c r="P135" s="95">
        <v>10</v>
      </c>
      <c r="Q135" s="95"/>
      <c r="R135" s="95"/>
      <c r="S135" s="95"/>
      <c r="T135" s="95"/>
      <c r="U135" s="95"/>
      <c r="V135" s="95"/>
      <c r="W135" s="95"/>
      <c r="X135" s="95"/>
      <c r="Y135" s="95"/>
      <c r="Z135" s="95"/>
      <c r="AA135" s="95"/>
      <c r="AB135" s="95"/>
    </row>
    <row r="136" spans="1:28" ht="49.5" customHeight="1" x14ac:dyDescent="0.25">
      <c r="A136" s="38" t="s">
        <v>444</v>
      </c>
      <c r="B136" s="39" t="s">
        <v>445</v>
      </c>
      <c r="C136" s="42"/>
      <c r="D136" s="27">
        <f>D137</f>
        <v>88.300000000000011</v>
      </c>
      <c r="E136" s="111"/>
      <c r="F136" s="111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</row>
    <row r="137" spans="1:28" ht="30" customHeight="1" x14ac:dyDescent="0.25">
      <c r="A137" s="41" t="s">
        <v>109</v>
      </c>
      <c r="B137" s="39" t="s">
        <v>445</v>
      </c>
      <c r="C137" s="39">
        <v>200</v>
      </c>
      <c r="D137" s="27">
        <f>R137+W137</f>
        <v>88.300000000000011</v>
      </c>
      <c r="E137" s="111"/>
      <c r="F137" s="111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>
        <v>66.7</v>
      </c>
      <c r="S137" s="95"/>
      <c r="T137" s="95"/>
      <c r="U137" s="95"/>
      <c r="V137" s="95"/>
      <c r="W137" s="95">
        <v>21.6</v>
      </c>
      <c r="X137" s="95"/>
      <c r="Y137" s="95"/>
      <c r="Z137" s="95"/>
      <c r="AA137" s="95"/>
      <c r="AB137" s="95"/>
    </row>
    <row r="138" spans="1:28" ht="42.75" x14ac:dyDescent="0.25">
      <c r="A138" s="56" t="s">
        <v>298</v>
      </c>
      <c r="B138" s="46" t="s">
        <v>61</v>
      </c>
      <c r="C138" s="46"/>
      <c r="D138" s="24">
        <f>D139</f>
        <v>4145.4000000000005</v>
      </c>
      <c r="E138" s="104"/>
      <c r="F138" s="104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5"/>
      <c r="V138" s="95"/>
      <c r="W138" s="95"/>
      <c r="X138" s="95"/>
      <c r="Y138" s="95"/>
      <c r="Z138" s="95"/>
      <c r="AA138" s="95"/>
      <c r="AB138" s="95"/>
    </row>
    <row r="139" spans="1:28" ht="45" x14ac:dyDescent="0.25">
      <c r="A139" s="49" t="s">
        <v>209</v>
      </c>
      <c r="B139" s="50" t="s">
        <v>62</v>
      </c>
      <c r="C139" s="50"/>
      <c r="D139" s="25">
        <f>D140+D157+D160</f>
        <v>4145.4000000000005</v>
      </c>
      <c r="E139" s="105"/>
      <c r="F139" s="10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  <c r="X139" s="95"/>
      <c r="Y139" s="95"/>
      <c r="Z139" s="95"/>
      <c r="AA139" s="95"/>
      <c r="AB139" s="95"/>
    </row>
    <row r="140" spans="1:28" ht="45" x14ac:dyDescent="0.25">
      <c r="A140" s="51" t="s">
        <v>157</v>
      </c>
      <c r="B140" s="39" t="s">
        <v>63</v>
      </c>
      <c r="C140" s="39"/>
      <c r="D140" s="26">
        <f>D141+D144+D147+D152+D149+D154</f>
        <v>3629.1000000000004</v>
      </c>
      <c r="E140" s="106"/>
      <c r="F140" s="106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5"/>
      <c r="V140" s="95"/>
      <c r="W140" s="95"/>
      <c r="X140" s="95"/>
      <c r="Y140" s="95"/>
      <c r="Z140" s="95"/>
      <c r="AA140" s="95"/>
      <c r="AB140" s="95"/>
    </row>
    <row r="141" spans="1:28" x14ac:dyDescent="0.25">
      <c r="A141" s="51" t="s">
        <v>136</v>
      </c>
      <c r="B141" s="39" t="s">
        <v>137</v>
      </c>
      <c r="C141" s="39"/>
      <c r="D141" s="26">
        <f>D142+D143</f>
        <v>2765</v>
      </c>
      <c r="E141" s="106"/>
      <c r="F141" s="106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  <c r="AA141" s="95"/>
      <c r="AB141" s="95"/>
    </row>
    <row r="142" spans="1:28" ht="66" customHeight="1" x14ac:dyDescent="0.25">
      <c r="A142" s="51" t="s">
        <v>111</v>
      </c>
      <c r="B142" s="39" t="s">
        <v>137</v>
      </c>
      <c r="C142" s="39">
        <v>100</v>
      </c>
      <c r="D142" s="26">
        <f>I142+J142+L142+AA142</f>
        <v>2727</v>
      </c>
      <c r="E142" s="106"/>
      <c r="F142" s="106"/>
      <c r="G142" s="95"/>
      <c r="H142" s="95"/>
      <c r="I142" s="95">
        <v>2397</v>
      </c>
      <c r="J142" s="95">
        <v>45</v>
      </c>
      <c r="K142" s="95"/>
      <c r="L142" s="95">
        <v>331</v>
      </c>
      <c r="M142" s="95"/>
      <c r="N142" s="95"/>
      <c r="O142" s="95"/>
      <c r="P142" s="95"/>
      <c r="Q142" s="95"/>
      <c r="R142" s="95"/>
      <c r="S142" s="95"/>
      <c r="T142" s="95"/>
      <c r="U142" s="95"/>
      <c r="V142" s="95"/>
      <c r="W142" s="95"/>
      <c r="X142" s="95"/>
      <c r="Y142" s="95"/>
      <c r="Z142" s="95"/>
      <c r="AA142" s="95">
        <v>-46</v>
      </c>
      <c r="AB142" s="95"/>
    </row>
    <row r="143" spans="1:28" ht="30" x14ac:dyDescent="0.25">
      <c r="A143" s="41" t="s">
        <v>109</v>
      </c>
      <c r="B143" s="39" t="s">
        <v>137</v>
      </c>
      <c r="C143" s="39">
        <v>200</v>
      </c>
      <c r="D143" s="26">
        <f>I143+J143</f>
        <v>38</v>
      </c>
      <c r="E143" s="106"/>
      <c r="F143" s="106"/>
      <c r="G143" s="95"/>
      <c r="H143" s="95"/>
      <c r="I143" s="95">
        <v>8</v>
      </c>
      <c r="J143" s="95">
        <v>30</v>
      </c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5"/>
      <c r="V143" s="95"/>
      <c r="W143" s="95"/>
      <c r="X143" s="95"/>
      <c r="Y143" s="95"/>
      <c r="Z143" s="95"/>
      <c r="AA143" s="95"/>
      <c r="AB143" s="95"/>
    </row>
    <row r="144" spans="1:28" ht="45" x14ac:dyDescent="0.25">
      <c r="A144" s="51" t="s">
        <v>120</v>
      </c>
      <c r="B144" s="39" t="s">
        <v>64</v>
      </c>
      <c r="C144" s="39"/>
      <c r="D144" s="26">
        <f>D145+D146</f>
        <v>88.4</v>
      </c>
      <c r="E144" s="106"/>
      <c r="F144" s="106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  <c r="AA144" s="95"/>
      <c r="AB144" s="95"/>
    </row>
    <row r="145" spans="1:28" ht="60" x14ac:dyDescent="0.25">
      <c r="A145" s="51" t="s">
        <v>111</v>
      </c>
      <c r="B145" s="39" t="s">
        <v>64</v>
      </c>
      <c r="C145" s="39">
        <v>100</v>
      </c>
      <c r="D145" s="26">
        <v>16</v>
      </c>
      <c r="E145" s="106"/>
      <c r="F145" s="106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  <c r="AA145" s="95"/>
      <c r="AB145" s="95"/>
    </row>
    <row r="146" spans="1:28" ht="30" x14ac:dyDescent="0.25">
      <c r="A146" s="41" t="s">
        <v>109</v>
      </c>
      <c r="B146" s="39" t="s">
        <v>64</v>
      </c>
      <c r="C146" s="39">
        <v>200</v>
      </c>
      <c r="D146" s="26">
        <f>E146+AA146</f>
        <v>72.400000000000006</v>
      </c>
      <c r="E146" s="106">
        <v>104</v>
      </c>
      <c r="F146" s="106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  <c r="X146" s="95"/>
      <c r="Y146" s="95"/>
      <c r="Z146" s="95"/>
      <c r="AA146" s="95">
        <v>-31.6</v>
      </c>
      <c r="AB146" s="95"/>
    </row>
    <row r="147" spans="1:28" ht="72.75" customHeight="1" x14ac:dyDescent="0.25">
      <c r="A147" s="41" t="s">
        <v>315</v>
      </c>
      <c r="B147" s="39" t="s">
        <v>166</v>
      </c>
      <c r="C147" s="39"/>
      <c r="D147" s="26">
        <f>D148</f>
        <v>576</v>
      </c>
      <c r="E147" s="106"/>
      <c r="F147" s="106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  <c r="V147" s="95"/>
      <c r="W147" s="95"/>
      <c r="X147" s="95"/>
      <c r="Y147" s="95"/>
      <c r="Z147" s="95"/>
      <c r="AA147" s="95"/>
      <c r="AB147" s="95"/>
    </row>
    <row r="148" spans="1:28" ht="60" x14ac:dyDescent="0.25">
      <c r="A148" s="51" t="s">
        <v>111</v>
      </c>
      <c r="B148" s="39" t="s">
        <v>166</v>
      </c>
      <c r="C148" s="39">
        <v>100</v>
      </c>
      <c r="D148" s="26">
        <v>576</v>
      </c>
      <c r="E148" s="106"/>
      <c r="F148" s="106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95"/>
      <c r="U148" s="95"/>
      <c r="V148" s="95"/>
      <c r="W148" s="95"/>
      <c r="X148" s="95"/>
      <c r="Y148" s="95"/>
      <c r="Z148" s="95"/>
      <c r="AA148" s="95"/>
      <c r="AB148" s="95"/>
    </row>
    <row r="149" spans="1:28" ht="63.75" customHeight="1" x14ac:dyDescent="0.25">
      <c r="A149" s="40" t="s">
        <v>316</v>
      </c>
      <c r="B149" s="39" t="s">
        <v>227</v>
      </c>
      <c r="C149" s="39"/>
      <c r="D149" s="26">
        <f>D150+D151</f>
        <v>191.9</v>
      </c>
      <c r="E149" s="106">
        <v>14</v>
      </c>
      <c r="F149" s="106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>
        <f>W150+W151</f>
        <v>177.89999999999998</v>
      </c>
      <c r="X149" s="95"/>
      <c r="Y149" s="95"/>
      <c r="Z149" s="95"/>
      <c r="AA149" s="95"/>
      <c r="AB149" s="95"/>
    </row>
    <row r="150" spans="1:28" ht="60" x14ac:dyDescent="0.25">
      <c r="A150" s="51" t="s">
        <v>111</v>
      </c>
      <c r="B150" s="39" t="s">
        <v>227</v>
      </c>
      <c r="C150" s="39">
        <v>100</v>
      </c>
      <c r="D150" s="26">
        <f>E150+W150+Y150</f>
        <v>182</v>
      </c>
      <c r="E150" s="106">
        <v>9</v>
      </c>
      <c r="F150" s="106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>
        <v>172.7</v>
      </c>
      <c r="X150" s="95"/>
      <c r="Y150" s="95">
        <v>0.3</v>
      </c>
      <c r="Z150" s="95"/>
      <c r="AA150" s="95"/>
      <c r="AB150" s="95"/>
    </row>
    <row r="151" spans="1:28" ht="30" x14ac:dyDescent="0.25">
      <c r="A151" s="41" t="s">
        <v>109</v>
      </c>
      <c r="B151" s="39" t="s">
        <v>227</v>
      </c>
      <c r="C151" s="39">
        <v>200</v>
      </c>
      <c r="D151" s="26">
        <f>E151+W151+Y151</f>
        <v>9.8999999999999986</v>
      </c>
      <c r="E151" s="106">
        <v>5</v>
      </c>
      <c r="F151" s="106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>
        <v>5.2</v>
      </c>
      <c r="X151" s="95"/>
      <c r="Y151" s="95">
        <v>-0.3</v>
      </c>
      <c r="Z151" s="95"/>
      <c r="AA151" s="95"/>
      <c r="AB151" s="95"/>
    </row>
    <row r="152" spans="1:28" ht="59.25" customHeight="1" x14ac:dyDescent="0.25">
      <c r="A152" s="41" t="s">
        <v>317</v>
      </c>
      <c r="B152" s="39" t="s">
        <v>171</v>
      </c>
      <c r="C152" s="39"/>
      <c r="D152" s="26">
        <f>D153</f>
        <v>5.8</v>
      </c>
      <c r="E152" s="106"/>
      <c r="F152" s="106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5"/>
    </row>
    <row r="153" spans="1:28" ht="60" x14ac:dyDescent="0.25">
      <c r="A153" s="51" t="s">
        <v>111</v>
      </c>
      <c r="B153" s="39" t="s">
        <v>171</v>
      </c>
      <c r="C153" s="39">
        <v>100</v>
      </c>
      <c r="D153" s="26">
        <v>5.8</v>
      </c>
      <c r="E153" s="106"/>
      <c r="F153" s="106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  <c r="X153" s="95"/>
      <c r="Y153" s="95"/>
      <c r="Z153" s="95"/>
      <c r="AA153" s="95"/>
      <c r="AB153" s="95"/>
    </row>
    <row r="154" spans="1:28" ht="65.25" customHeight="1" x14ac:dyDescent="0.25">
      <c r="A154" s="40" t="s">
        <v>318</v>
      </c>
      <c r="B154" s="39" t="s">
        <v>228</v>
      </c>
      <c r="C154" s="39"/>
      <c r="D154" s="26">
        <f>D155+D156</f>
        <v>2</v>
      </c>
      <c r="E154" s="106">
        <v>0.2</v>
      </c>
      <c r="F154" s="106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  <c r="AA154" s="95"/>
      <c r="AB154" s="95"/>
    </row>
    <row r="155" spans="1:28" ht="63" customHeight="1" x14ac:dyDescent="0.25">
      <c r="A155" s="51" t="s">
        <v>111</v>
      </c>
      <c r="B155" s="39" t="s">
        <v>228</v>
      </c>
      <c r="C155" s="39">
        <v>100</v>
      </c>
      <c r="D155" s="26">
        <f>E155+W155</f>
        <v>1.9000000000000001</v>
      </c>
      <c r="E155" s="106">
        <v>0.1</v>
      </c>
      <c r="F155" s="106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>
        <v>1.8</v>
      </c>
      <c r="X155" s="95"/>
      <c r="Y155" s="95"/>
      <c r="Z155" s="95"/>
      <c r="AA155" s="95"/>
      <c r="AB155" s="95"/>
    </row>
    <row r="156" spans="1:28" ht="30" x14ac:dyDescent="0.25">
      <c r="A156" s="41" t="s">
        <v>109</v>
      </c>
      <c r="B156" s="39" t="s">
        <v>229</v>
      </c>
      <c r="C156" s="39">
        <v>200</v>
      </c>
      <c r="D156" s="26">
        <v>0.1</v>
      </c>
      <c r="E156" s="106">
        <v>0.1</v>
      </c>
      <c r="F156" s="106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5"/>
      <c r="W156" s="95"/>
      <c r="X156" s="95"/>
      <c r="Y156" s="95"/>
      <c r="Z156" s="95"/>
      <c r="AA156" s="95"/>
      <c r="AB156" s="95"/>
    </row>
    <row r="157" spans="1:28" ht="60" x14ac:dyDescent="0.25">
      <c r="A157" s="38" t="s">
        <v>290</v>
      </c>
      <c r="B157" s="61" t="s">
        <v>259</v>
      </c>
      <c r="C157" s="43"/>
      <c r="D157" s="26">
        <f>D158</f>
        <v>20.8</v>
      </c>
      <c r="E157" s="106"/>
      <c r="F157" s="106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5"/>
      <c r="Y157" s="95"/>
      <c r="Z157" s="95"/>
      <c r="AA157" s="95"/>
      <c r="AB157" s="95"/>
    </row>
    <row r="158" spans="1:28" ht="64.5" customHeight="1" x14ac:dyDescent="0.25">
      <c r="A158" s="38" t="s">
        <v>268</v>
      </c>
      <c r="B158" s="39" t="s">
        <v>283</v>
      </c>
      <c r="C158" s="43"/>
      <c r="D158" s="26">
        <f>D159</f>
        <v>20.8</v>
      </c>
      <c r="E158" s="106"/>
      <c r="F158" s="106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  <c r="V158" s="95"/>
      <c r="W158" s="95"/>
      <c r="X158" s="95"/>
      <c r="Y158" s="95"/>
      <c r="Z158" s="95"/>
      <c r="AA158" s="95"/>
      <c r="AB158" s="95"/>
    </row>
    <row r="159" spans="1:28" ht="30" x14ac:dyDescent="0.25">
      <c r="A159" s="38" t="s">
        <v>109</v>
      </c>
      <c r="B159" s="39" t="s">
        <v>283</v>
      </c>
      <c r="C159" s="43" t="s">
        <v>130</v>
      </c>
      <c r="D159" s="26">
        <v>20.8</v>
      </c>
      <c r="E159" s="106"/>
      <c r="F159" s="106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  <c r="V159" s="95"/>
      <c r="W159" s="95"/>
      <c r="X159" s="95"/>
      <c r="Y159" s="95"/>
      <c r="Z159" s="95"/>
      <c r="AA159" s="95"/>
      <c r="AB159" s="95"/>
    </row>
    <row r="160" spans="1:28" ht="45" x14ac:dyDescent="0.25">
      <c r="A160" s="58" t="s">
        <v>319</v>
      </c>
      <c r="B160" s="60" t="s">
        <v>321</v>
      </c>
      <c r="C160" s="60"/>
      <c r="D160" s="28">
        <f>D161+D163+D165</f>
        <v>495.5</v>
      </c>
      <c r="E160" s="93"/>
      <c r="F160" s="112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  <c r="X160" s="95"/>
      <c r="Y160" s="95"/>
      <c r="Z160" s="95"/>
      <c r="AA160" s="95"/>
      <c r="AB160" s="95"/>
    </row>
    <row r="161" spans="1:28" ht="30" x14ac:dyDescent="0.25">
      <c r="A161" s="38" t="s">
        <v>320</v>
      </c>
      <c r="B161" s="43" t="s">
        <v>322</v>
      </c>
      <c r="C161" s="43"/>
      <c r="D161" s="27">
        <f>D162</f>
        <v>326</v>
      </c>
      <c r="E161" s="92"/>
      <c r="F161" s="111"/>
      <c r="G161" s="95"/>
      <c r="H161" s="95"/>
      <c r="I161" s="95"/>
      <c r="J161" s="95"/>
      <c r="K161" s="95"/>
      <c r="L161" s="95"/>
      <c r="M161" s="95"/>
      <c r="N161" s="95"/>
      <c r="O161" s="95"/>
      <c r="P161" s="95"/>
      <c r="Q161" s="95"/>
      <c r="R161" s="95"/>
      <c r="S161" s="95"/>
      <c r="T161" s="95"/>
      <c r="U161" s="95"/>
      <c r="V161" s="95"/>
      <c r="W161" s="95"/>
      <c r="X161" s="95"/>
      <c r="Y161" s="95"/>
      <c r="Z161" s="95"/>
      <c r="AA161" s="95"/>
      <c r="AB161" s="95"/>
    </row>
    <row r="162" spans="1:28" ht="30" x14ac:dyDescent="0.25">
      <c r="A162" s="40" t="s">
        <v>109</v>
      </c>
      <c r="B162" s="43" t="s">
        <v>322</v>
      </c>
      <c r="C162" s="43" t="s">
        <v>130</v>
      </c>
      <c r="D162" s="27">
        <f>I162+J162</f>
        <v>326</v>
      </c>
      <c r="E162" s="92"/>
      <c r="F162" s="111"/>
      <c r="G162" s="95"/>
      <c r="H162" s="95"/>
      <c r="I162" s="95">
        <v>26</v>
      </c>
      <c r="J162" s="95">
        <v>300</v>
      </c>
      <c r="K162" s="95"/>
      <c r="L162" s="95"/>
      <c r="M162" s="95"/>
      <c r="N162" s="95"/>
      <c r="O162" s="95"/>
      <c r="P162" s="95"/>
      <c r="Q162" s="95"/>
      <c r="R162" s="95"/>
      <c r="S162" s="95"/>
      <c r="T162" s="95"/>
      <c r="U162" s="95"/>
      <c r="V162" s="95"/>
      <c r="W162" s="95"/>
      <c r="X162" s="95"/>
      <c r="Y162" s="95"/>
      <c r="Z162" s="95"/>
      <c r="AA162" s="95"/>
      <c r="AB162" s="95"/>
    </row>
    <row r="163" spans="1:28" ht="67.5" customHeight="1" x14ac:dyDescent="0.25">
      <c r="A163" s="40" t="s">
        <v>325</v>
      </c>
      <c r="B163" s="39" t="s">
        <v>323</v>
      </c>
      <c r="C163" s="43"/>
      <c r="D163" s="27">
        <f>D164</f>
        <v>161</v>
      </c>
      <c r="E163" s="92"/>
      <c r="F163" s="111"/>
      <c r="G163" s="95"/>
      <c r="H163" s="95"/>
      <c r="I163" s="95"/>
      <c r="J163" s="95"/>
      <c r="K163" s="95"/>
      <c r="L163" s="95"/>
      <c r="M163" s="95"/>
      <c r="N163" s="95"/>
      <c r="O163" s="95"/>
      <c r="P163" s="95"/>
      <c r="Q163" s="95"/>
      <c r="R163" s="95"/>
      <c r="S163" s="95"/>
      <c r="T163" s="95"/>
      <c r="U163" s="95"/>
      <c r="V163" s="95"/>
      <c r="W163" s="95"/>
      <c r="X163" s="95"/>
      <c r="Y163" s="95"/>
      <c r="Z163" s="95"/>
      <c r="AA163" s="95"/>
      <c r="AB163" s="95"/>
    </row>
    <row r="164" spans="1:28" ht="30" x14ac:dyDescent="0.25">
      <c r="A164" s="40" t="s">
        <v>109</v>
      </c>
      <c r="B164" s="39" t="s">
        <v>323</v>
      </c>
      <c r="C164" s="43" t="s">
        <v>130</v>
      </c>
      <c r="D164" s="27">
        <v>161</v>
      </c>
      <c r="E164" s="92"/>
      <c r="F164" s="111"/>
      <c r="G164" s="95"/>
      <c r="H164" s="95"/>
      <c r="I164" s="95"/>
      <c r="J164" s="95"/>
      <c r="K164" s="95"/>
      <c r="L164" s="95"/>
      <c r="M164" s="95"/>
      <c r="N164" s="95"/>
      <c r="O164" s="95"/>
      <c r="P164" s="95"/>
      <c r="Q164" s="95"/>
      <c r="R164" s="95"/>
      <c r="S164" s="95"/>
      <c r="T164" s="95"/>
      <c r="U164" s="95"/>
      <c r="V164" s="95"/>
      <c r="W164" s="95"/>
      <c r="X164" s="95"/>
      <c r="Y164" s="95"/>
      <c r="Z164" s="95"/>
      <c r="AA164" s="95"/>
      <c r="AB164" s="95"/>
    </row>
    <row r="165" spans="1:28" ht="60" x14ac:dyDescent="0.25">
      <c r="A165" s="40" t="s">
        <v>326</v>
      </c>
      <c r="B165" s="39" t="s">
        <v>324</v>
      </c>
      <c r="C165" s="43"/>
      <c r="D165" s="27">
        <f>D166</f>
        <v>8.5</v>
      </c>
      <c r="E165" s="92"/>
      <c r="F165" s="111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  <c r="Y165" s="95"/>
      <c r="Z165" s="95"/>
      <c r="AA165" s="95"/>
      <c r="AB165" s="95"/>
    </row>
    <row r="166" spans="1:28" ht="30" x14ac:dyDescent="0.25">
      <c r="A166" s="40" t="s">
        <v>109</v>
      </c>
      <c r="B166" s="39" t="s">
        <v>324</v>
      </c>
      <c r="C166" s="43" t="s">
        <v>130</v>
      </c>
      <c r="D166" s="27">
        <v>8.5</v>
      </c>
      <c r="E166" s="92"/>
      <c r="F166" s="111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</row>
    <row r="167" spans="1:28" ht="57" x14ac:dyDescent="0.25">
      <c r="A167" s="56" t="s">
        <v>299</v>
      </c>
      <c r="B167" s="46" t="s">
        <v>65</v>
      </c>
      <c r="C167" s="46"/>
      <c r="D167" s="24">
        <f>D168+D231</f>
        <v>93192.5</v>
      </c>
      <c r="E167" s="104"/>
      <c r="F167" s="104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  <c r="X167" s="95"/>
      <c r="Y167" s="95"/>
      <c r="Z167" s="95"/>
      <c r="AA167" s="95"/>
      <c r="AB167" s="95"/>
    </row>
    <row r="168" spans="1:28" ht="45" x14ac:dyDescent="0.25">
      <c r="A168" s="49" t="s">
        <v>210</v>
      </c>
      <c r="B168" s="50" t="s">
        <v>66</v>
      </c>
      <c r="C168" s="50"/>
      <c r="D168" s="25">
        <f>D169+D208</f>
        <v>90889.8</v>
      </c>
      <c r="E168" s="105"/>
      <c r="F168" s="10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  <c r="AA168" s="95"/>
      <c r="AB168" s="95"/>
    </row>
    <row r="169" spans="1:28" ht="45" x14ac:dyDescent="0.25">
      <c r="A169" s="51" t="s">
        <v>16</v>
      </c>
      <c r="B169" s="39" t="s">
        <v>67</v>
      </c>
      <c r="C169" s="39"/>
      <c r="D169" s="26">
        <f>D170+D172+D174+D176+D178+D180+D182+D186+D188+D190+D192+D196+D198+D206+D184+D200+D202+D194+D204</f>
        <v>89274.7</v>
      </c>
      <c r="E169" s="106"/>
      <c r="F169" s="106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  <c r="AA169" s="95"/>
      <c r="AB169" s="95"/>
    </row>
    <row r="170" spans="1:28" x14ac:dyDescent="0.25">
      <c r="A170" s="38" t="s">
        <v>331</v>
      </c>
      <c r="B170" s="39" t="s">
        <v>334</v>
      </c>
      <c r="C170" s="39"/>
      <c r="D170" s="27">
        <f>D171</f>
        <v>10500</v>
      </c>
      <c r="E170" s="92"/>
      <c r="F170" s="111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  <c r="X170" s="95"/>
      <c r="Y170" s="95"/>
      <c r="Z170" s="95"/>
      <c r="AA170" s="95"/>
      <c r="AB170" s="95"/>
    </row>
    <row r="171" spans="1:28" ht="30" x14ac:dyDescent="0.25">
      <c r="A171" s="38" t="s">
        <v>109</v>
      </c>
      <c r="B171" s="39" t="s">
        <v>334</v>
      </c>
      <c r="C171" s="39">
        <v>200</v>
      </c>
      <c r="D171" s="27">
        <f>I171+J171</f>
        <v>10500</v>
      </c>
      <c r="E171" s="92"/>
      <c r="F171" s="111"/>
      <c r="G171" s="95"/>
      <c r="H171" s="95"/>
      <c r="I171" s="95">
        <v>7500</v>
      </c>
      <c r="J171" s="95">
        <v>3000</v>
      </c>
      <c r="K171" s="95"/>
      <c r="L171" s="95"/>
      <c r="M171" s="95"/>
      <c r="N171" s="95"/>
      <c r="O171" s="95"/>
      <c r="P171" s="95"/>
      <c r="Q171" s="95"/>
      <c r="R171" s="95"/>
      <c r="S171" s="95"/>
      <c r="T171" s="95"/>
      <c r="U171" s="95"/>
      <c r="V171" s="95"/>
      <c r="W171" s="95"/>
      <c r="X171" s="95"/>
      <c r="Y171" s="95"/>
      <c r="Z171" s="95"/>
      <c r="AA171" s="95"/>
      <c r="AB171" s="95"/>
    </row>
    <row r="172" spans="1:28" ht="30" x14ac:dyDescent="0.25">
      <c r="A172" s="52" t="s">
        <v>332</v>
      </c>
      <c r="B172" s="39" t="s">
        <v>335</v>
      </c>
      <c r="C172" s="39"/>
      <c r="D172" s="27">
        <f>D173</f>
        <v>1558</v>
      </c>
      <c r="E172" s="92"/>
      <c r="F172" s="111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  <c r="X172" s="95"/>
      <c r="Y172" s="95"/>
      <c r="Z172" s="95"/>
      <c r="AA172" s="95"/>
      <c r="AB172" s="95"/>
    </row>
    <row r="173" spans="1:28" ht="30" x14ac:dyDescent="0.25">
      <c r="A173" s="38" t="s">
        <v>109</v>
      </c>
      <c r="B173" s="39" t="s">
        <v>335</v>
      </c>
      <c r="C173" s="39">
        <v>200</v>
      </c>
      <c r="D173" s="27">
        <f>I173+J173+L173</f>
        <v>1558</v>
      </c>
      <c r="E173" s="92"/>
      <c r="F173" s="111"/>
      <c r="G173" s="95"/>
      <c r="H173" s="95"/>
      <c r="I173" s="95">
        <v>500</v>
      </c>
      <c r="J173" s="95">
        <v>900</v>
      </c>
      <c r="K173" s="95"/>
      <c r="L173" s="95">
        <v>158</v>
      </c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5"/>
    </row>
    <row r="174" spans="1:28" x14ac:dyDescent="0.25">
      <c r="A174" s="38" t="s">
        <v>333</v>
      </c>
      <c r="B174" s="39" t="s">
        <v>336</v>
      </c>
      <c r="C174" s="39"/>
      <c r="D174" s="27">
        <f>D175</f>
        <v>1660</v>
      </c>
      <c r="E174" s="92"/>
      <c r="F174" s="111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</row>
    <row r="175" spans="1:28" ht="30" x14ac:dyDescent="0.25">
      <c r="A175" s="38" t="s">
        <v>109</v>
      </c>
      <c r="B175" s="39" t="s">
        <v>336</v>
      </c>
      <c r="C175" s="39">
        <v>200</v>
      </c>
      <c r="D175" s="27">
        <f>I175+J175+U175+W175</f>
        <v>1660</v>
      </c>
      <c r="E175" s="92"/>
      <c r="F175" s="111"/>
      <c r="G175" s="95"/>
      <c r="H175" s="95"/>
      <c r="I175" s="95">
        <v>500</v>
      </c>
      <c r="J175" s="95">
        <v>800</v>
      </c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>
        <v>220</v>
      </c>
      <c r="V175" s="95"/>
      <c r="W175" s="95">
        <v>140</v>
      </c>
      <c r="X175" s="95"/>
      <c r="Y175" s="95"/>
      <c r="Z175" s="95"/>
      <c r="AA175" s="95"/>
      <c r="AB175" s="95"/>
    </row>
    <row r="176" spans="1:28" ht="30" x14ac:dyDescent="0.25">
      <c r="A176" s="38" t="s">
        <v>395</v>
      </c>
      <c r="B176" s="39" t="s">
        <v>337</v>
      </c>
      <c r="C176" s="39"/>
      <c r="D176" s="27">
        <f>D177</f>
        <v>3923.2</v>
      </c>
      <c r="E176" s="92"/>
      <c r="F176" s="111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  <c r="X176" s="95"/>
      <c r="Y176" s="95"/>
      <c r="Z176" s="95"/>
      <c r="AA176" s="95"/>
      <c r="AB176" s="95"/>
    </row>
    <row r="177" spans="1:28" ht="30" x14ac:dyDescent="0.25">
      <c r="A177" s="38" t="s">
        <v>109</v>
      </c>
      <c r="B177" s="39" t="s">
        <v>337</v>
      </c>
      <c r="C177" s="39">
        <v>200</v>
      </c>
      <c r="D177" s="27">
        <f>G177+H177+J177+L177+S177+T177+U177</f>
        <v>3923.2</v>
      </c>
      <c r="E177" s="92"/>
      <c r="F177" s="111"/>
      <c r="G177" s="95">
        <v>411</v>
      </c>
      <c r="H177" s="95">
        <v>-62</v>
      </c>
      <c r="I177" s="95"/>
      <c r="J177" s="95">
        <v>860</v>
      </c>
      <c r="K177" s="95"/>
      <c r="L177" s="95">
        <v>650</v>
      </c>
      <c r="M177" s="95"/>
      <c r="N177" s="95"/>
      <c r="O177" s="95"/>
      <c r="P177" s="95"/>
      <c r="Q177" s="95"/>
      <c r="R177" s="95"/>
      <c r="S177" s="95">
        <v>134.19999999999999</v>
      </c>
      <c r="T177" s="95">
        <v>1450</v>
      </c>
      <c r="U177" s="95">
        <v>480</v>
      </c>
      <c r="V177" s="95"/>
      <c r="W177" s="95"/>
      <c r="X177" s="95"/>
      <c r="Y177" s="95"/>
      <c r="Z177" s="95"/>
      <c r="AA177" s="95"/>
      <c r="AB177" s="95"/>
    </row>
    <row r="178" spans="1:28" ht="45" x14ac:dyDescent="0.25">
      <c r="A178" s="38" t="s">
        <v>396</v>
      </c>
      <c r="B178" s="39" t="s">
        <v>338</v>
      </c>
      <c r="C178" s="39"/>
      <c r="D178" s="27">
        <f>D179</f>
        <v>599.1</v>
      </c>
      <c r="E178" s="92"/>
      <c r="F178" s="111"/>
      <c r="G178" s="95"/>
      <c r="H178" s="95"/>
      <c r="I178" s="95"/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5"/>
      <c r="V178" s="95"/>
      <c r="W178" s="95"/>
      <c r="X178" s="95"/>
      <c r="Y178" s="95"/>
      <c r="Z178" s="95"/>
      <c r="AA178" s="95"/>
      <c r="AB178" s="95"/>
    </row>
    <row r="179" spans="1:28" ht="30" x14ac:dyDescent="0.25">
      <c r="A179" s="38" t="s">
        <v>109</v>
      </c>
      <c r="B179" s="39" t="s">
        <v>338</v>
      </c>
      <c r="C179" s="39">
        <v>200</v>
      </c>
      <c r="D179" s="27">
        <f>G179+H179+L179+S179+U179</f>
        <v>599.1</v>
      </c>
      <c r="E179" s="92"/>
      <c r="F179" s="111"/>
      <c r="G179" s="95">
        <v>700</v>
      </c>
      <c r="H179" s="95">
        <v>101</v>
      </c>
      <c r="I179" s="95"/>
      <c r="J179" s="95"/>
      <c r="K179" s="95"/>
      <c r="L179" s="95">
        <v>-650</v>
      </c>
      <c r="M179" s="95"/>
      <c r="N179" s="95"/>
      <c r="O179" s="95"/>
      <c r="P179" s="95"/>
      <c r="Q179" s="95"/>
      <c r="R179" s="95"/>
      <c r="S179" s="95">
        <v>50</v>
      </c>
      <c r="T179" s="95"/>
      <c r="U179" s="95">
        <v>398.1</v>
      </c>
      <c r="V179" s="95"/>
      <c r="W179" s="95"/>
      <c r="X179" s="95"/>
      <c r="Y179" s="95"/>
      <c r="Z179" s="95"/>
      <c r="AA179" s="95"/>
      <c r="AB179" s="95"/>
    </row>
    <row r="180" spans="1:28" ht="30" x14ac:dyDescent="0.25">
      <c r="A180" s="41" t="s">
        <v>340</v>
      </c>
      <c r="B180" s="39" t="s">
        <v>339</v>
      </c>
      <c r="C180" s="39"/>
      <c r="D180" s="27">
        <f>D181</f>
        <v>593</v>
      </c>
      <c r="E180" s="92"/>
      <c r="F180" s="111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</row>
    <row r="181" spans="1:28" ht="30" x14ac:dyDescent="0.25">
      <c r="A181" s="38" t="s">
        <v>109</v>
      </c>
      <c r="B181" s="39" t="s">
        <v>339</v>
      </c>
      <c r="C181" s="39">
        <v>200</v>
      </c>
      <c r="D181" s="27">
        <v>593</v>
      </c>
      <c r="E181" s="92"/>
      <c r="F181" s="111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  <c r="Y181" s="95"/>
      <c r="Z181" s="95"/>
      <c r="AA181" s="95"/>
      <c r="AB181" s="95"/>
    </row>
    <row r="182" spans="1:28" ht="66.75" customHeight="1" x14ac:dyDescent="0.25">
      <c r="A182" s="38" t="s">
        <v>452</v>
      </c>
      <c r="B182" s="39" t="s">
        <v>245</v>
      </c>
      <c r="C182" s="39"/>
      <c r="D182" s="26">
        <f>D183</f>
        <v>34868</v>
      </c>
      <c r="E182" s="106"/>
      <c r="F182" s="106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</row>
    <row r="183" spans="1:28" ht="30" x14ac:dyDescent="0.25">
      <c r="A183" s="41" t="s">
        <v>109</v>
      </c>
      <c r="B183" s="39" t="s">
        <v>245</v>
      </c>
      <c r="C183" s="39">
        <v>200</v>
      </c>
      <c r="D183" s="26">
        <f>E183+F183+H183+S183+U183</f>
        <v>34868</v>
      </c>
      <c r="E183" s="113">
        <v>10000</v>
      </c>
      <c r="F183" s="113">
        <v>6168</v>
      </c>
      <c r="G183" s="95"/>
      <c r="H183" s="95">
        <v>5200</v>
      </c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>
        <v>11500</v>
      </c>
      <c r="T183" s="95"/>
      <c r="U183" s="95">
        <v>2000</v>
      </c>
      <c r="V183" s="95"/>
      <c r="W183" s="95"/>
      <c r="X183" s="95"/>
      <c r="Y183" s="95"/>
      <c r="Z183" s="95"/>
      <c r="AA183" s="95"/>
      <c r="AB183" s="95"/>
    </row>
    <row r="184" spans="1:28" ht="60" x14ac:dyDescent="0.25">
      <c r="A184" s="38" t="s">
        <v>400</v>
      </c>
      <c r="B184" s="39" t="s">
        <v>407</v>
      </c>
      <c r="C184" s="39"/>
      <c r="D184" s="26">
        <f>D185</f>
        <v>11759</v>
      </c>
      <c r="E184" s="113"/>
      <c r="F184" s="113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  <c r="V184" s="95"/>
      <c r="W184" s="95"/>
      <c r="X184" s="95"/>
      <c r="Y184" s="95"/>
      <c r="Z184" s="95"/>
      <c r="AA184" s="95"/>
      <c r="AB184" s="95"/>
    </row>
    <row r="185" spans="1:28" ht="30" x14ac:dyDescent="0.25">
      <c r="A185" s="38" t="s">
        <v>109</v>
      </c>
      <c r="B185" s="39" t="s">
        <v>407</v>
      </c>
      <c r="C185" s="39">
        <v>200</v>
      </c>
      <c r="D185" s="26">
        <f>K185+L185</f>
        <v>11759</v>
      </c>
      <c r="E185" s="113"/>
      <c r="F185" s="113"/>
      <c r="G185" s="95"/>
      <c r="H185" s="95"/>
      <c r="I185" s="95"/>
      <c r="J185" s="95"/>
      <c r="K185" s="95">
        <v>0</v>
      </c>
      <c r="L185" s="95">
        <v>11759</v>
      </c>
      <c r="M185" s="95"/>
      <c r="N185" s="95"/>
      <c r="O185" s="95"/>
      <c r="P185" s="95"/>
      <c r="Q185" s="95"/>
      <c r="R185" s="95"/>
      <c r="S185" s="95"/>
      <c r="T185" s="95"/>
      <c r="U185" s="95"/>
      <c r="V185" s="95"/>
      <c r="W185" s="95"/>
      <c r="X185" s="95"/>
      <c r="Y185" s="95"/>
      <c r="Z185" s="95"/>
      <c r="AA185" s="95"/>
      <c r="AB185" s="95"/>
    </row>
    <row r="186" spans="1:28" ht="87.75" customHeight="1" x14ac:dyDescent="0.25">
      <c r="A186" s="38" t="s">
        <v>360</v>
      </c>
      <c r="B186" s="39" t="s">
        <v>247</v>
      </c>
      <c r="C186" s="39"/>
      <c r="D186" s="26">
        <f>D187</f>
        <v>4784.2000000000007</v>
      </c>
      <c r="E186" s="113"/>
      <c r="F186" s="113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  <c r="X186" s="95"/>
      <c r="Y186" s="95"/>
      <c r="Z186" s="95"/>
      <c r="AA186" s="95"/>
      <c r="AB186" s="95"/>
    </row>
    <row r="187" spans="1:28" ht="30" x14ac:dyDescent="0.25">
      <c r="A187" s="41" t="s">
        <v>109</v>
      </c>
      <c r="B187" s="39" t="s">
        <v>247</v>
      </c>
      <c r="C187" s="39">
        <v>200</v>
      </c>
      <c r="D187" s="26">
        <f>E187+F187+L187+R187+S187+T187+U187</f>
        <v>4784.2000000000007</v>
      </c>
      <c r="E187" s="113">
        <v>1213</v>
      </c>
      <c r="F187" s="113">
        <v>1206.8</v>
      </c>
      <c r="G187" s="95"/>
      <c r="H187" s="95"/>
      <c r="I187" s="95"/>
      <c r="J187" s="95"/>
      <c r="K187" s="95"/>
      <c r="L187" s="95">
        <v>400</v>
      </c>
      <c r="M187" s="95"/>
      <c r="N187" s="95"/>
      <c r="O187" s="95"/>
      <c r="P187" s="95"/>
      <c r="Q187" s="95"/>
      <c r="R187" s="95">
        <v>276</v>
      </c>
      <c r="S187" s="95">
        <v>118</v>
      </c>
      <c r="T187" s="95">
        <v>570.4</v>
      </c>
      <c r="U187" s="95">
        <v>1000</v>
      </c>
      <c r="V187" s="95"/>
      <c r="W187" s="95"/>
      <c r="X187" s="95"/>
      <c r="Y187" s="95"/>
      <c r="Z187" s="95"/>
      <c r="AA187" s="95"/>
      <c r="AB187" s="95"/>
    </row>
    <row r="188" spans="1:28" ht="45" x14ac:dyDescent="0.25">
      <c r="A188" s="41" t="s">
        <v>286</v>
      </c>
      <c r="B188" s="39" t="s">
        <v>260</v>
      </c>
      <c r="C188" s="39"/>
      <c r="D188" s="26">
        <f>D189</f>
        <v>860</v>
      </c>
      <c r="E188" s="106"/>
      <c r="F188" s="106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Z188" s="95"/>
      <c r="AA188" s="95"/>
      <c r="AB188" s="95"/>
    </row>
    <row r="189" spans="1:28" ht="30" x14ac:dyDescent="0.25">
      <c r="A189" s="41" t="s">
        <v>109</v>
      </c>
      <c r="B189" s="39" t="s">
        <v>260</v>
      </c>
      <c r="C189" s="39">
        <v>200</v>
      </c>
      <c r="D189" s="26">
        <v>860</v>
      </c>
      <c r="E189" s="106"/>
      <c r="F189" s="106"/>
      <c r="G189" s="95"/>
      <c r="H189" s="95"/>
      <c r="I189" s="95"/>
      <c r="J189" s="95"/>
      <c r="K189" s="95"/>
      <c r="L189" s="95"/>
      <c r="M189" s="95"/>
      <c r="N189" s="95"/>
      <c r="O189" s="95"/>
      <c r="P189" s="95"/>
      <c r="Q189" s="95"/>
      <c r="R189" s="95"/>
      <c r="S189" s="95"/>
      <c r="T189" s="95"/>
      <c r="U189" s="95"/>
      <c r="V189" s="95"/>
      <c r="W189" s="95"/>
      <c r="X189" s="95"/>
      <c r="Y189" s="95"/>
      <c r="Z189" s="95"/>
      <c r="AA189" s="95"/>
      <c r="AB189" s="95"/>
    </row>
    <row r="190" spans="1:28" ht="90" x14ac:dyDescent="0.25">
      <c r="A190" s="40" t="s">
        <v>347</v>
      </c>
      <c r="B190" s="39" t="s">
        <v>68</v>
      </c>
      <c r="C190" s="39"/>
      <c r="D190" s="26">
        <f>D191</f>
        <v>250</v>
      </c>
      <c r="E190" s="106"/>
      <c r="F190" s="106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  <c r="X190" s="95"/>
      <c r="Y190" s="95"/>
      <c r="Z190" s="95"/>
      <c r="AA190" s="95"/>
      <c r="AB190" s="95"/>
    </row>
    <row r="191" spans="1:28" ht="30" x14ac:dyDescent="0.25">
      <c r="A191" s="41" t="s">
        <v>109</v>
      </c>
      <c r="B191" s="39" t="s">
        <v>68</v>
      </c>
      <c r="C191" s="39">
        <v>200</v>
      </c>
      <c r="D191" s="26">
        <v>250</v>
      </c>
      <c r="E191" s="106"/>
      <c r="F191" s="106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</row>
    <row r="192" spans="1:28" ht="36.75" customHeight="1" x14ac:dyDescent="0.25">
      <c r="A192" s="40" t="s">
        <v>348</v>
      </c>
      <c r="B192" s="39" t="s">
        <v>230</v>
      </c>
      <c r="C192" s="39"/>
      <c r="D192" s="26">
        <f>D193</f>
        <v>268.40000000000009</v>
      </c>
      <c r="E192" s="106"/>
      <c r="F192" s="106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  <c r="V192" s="95"/>
      <c r="W192" s="95"/>
      <c r="X192" s="95"/>
      <c r="Y192" s="95"/>
      <c r="Z192" s="95"/>
      <c r="AA192" s="95"/>
      <c r="AB192" s="95"/>
    </row>
    <row r="193" spans="1:28" ht="30" x14ac:dyDescent="0.25">
      <c r="A193" s="41" t="s">
        <v>109</v>
      </c>
      <c r="B193" s="39" t="s">
        <v>230</v>
      </c>
      <c r="C193" s="39">
        <v>200</v>
      </c>
      <c r="D193" s="26">
        <f>I193+J193+U193+AA193</f>
        <v>268.40000000000009</v>
      </c>
      <c r="E193" s="106"/>
      <c r="F193" s="106"/>
      <c r="G193" s="95"/>
      <c r="H193" s="95"/>
      <c r="I193" s="95">
        <v>922</v>
      </c>
      <c r="J193" s="95">
        <v>-0.3</v>
      </c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>
        <v>-433.2</v>
      </c>
      <c r="V193" s="95"/>
      <c r="W193" s="95"/>
      <c r="X193" s="95"/>
      <c r="Y193" s="95"/>
      <c r="Z193" s="95"/>
      <c r="AA193" s="95">
        <v>-220.1</v>
      </c>
      <c r="AB193" s="95"/>
    </row>
    <row r="194" spans="1:28" ht="60" x14ac:dyDescent="0.25">
      <c r="A194" s="38" t="s">
        <v>409</v>
      </c>
      <c r="B194" s="39" t="s">
        <v>410</v>
      </c>
      <c r="C194" s="39"/>
      <c r="D194" s="26">
        <f>D195</f>
        <v>14250</v>
      </c>
      <c r="E194" s="106"/>
      <c r="F194" s="106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5"/>
      <c r="AB194" s="95"/>
    </row>
    <row r="195" spans="1:28" ht="30" x14ac:dyDescent="0.25">
      <c r="A195" s="38" t="s">
        <v>138</v>
      </c>
      <c r="B195" s="39" t="s">
        <v>410</v>
      </c>
      <c r="C195" s="39">
        <v>400</v>
      </c>
      <c r="D195" s="26">
        <f>M195+N195</f>
        <v>14250</v>
      </c>
      <c r="E195" s="106"/>
      <c r="F195" s="106"/>
      <c r="G195" s="95"/>
      <c r="H195" s="95"/>
      <c r="I195" s="95"/>
      <c r="J195" s="95"/>
      <c r="K195" s="95"/>
      <c r="L195" s="95"/>
      <c r="M195" s="95">
        <v>0</v>
      </c>
      <c r="N195" s="95">
        <v>14250</v>
      </c>
      <c r="O195" s="95"/>
      <c r="P195" s="95"/>
      <c r="Q195" s="95"/>
      <c r="R195" s="95"/>
      <c r="S195" s="95"/>
      <c r="T195" s="95"/>
      <c r="U195" s="95"/>
      <c r="V195" s="95"/>
      <c r="W195" s="95"/>
      <c r="X195" s="95"/>
      <c r="Y195" s="95"/>
      <c r="Z195" s="95"/>
      <c r="AA195" s="95"/>
      <c r="AB195" s="95"/>
    </row>
    <row r="196" spans="1:28" ht="30" x14ac:dyDescent="0.25">
      <c r="A196" s="51" t="s">
        <v>98</v>
      </c>
      <c r="B196" s="39" t="s">
        <v>69</v>
      </c>
      <c r="C196" s="39"/>
      <c r="D196" s="26">
        <f>D197</f>
        <v>653.6</v>
      </c>
      <c r="E196" s="106"/>
      <c r="F196" s="106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  <c r="X196" s="95"/>
      <c r="Y196" s="95"/>
      <c r="Z196" s="95"/>
      <c r="AA196" s="95"/>
      <c r="AB196" s="95"/>
    </row>
    <row r="197" spans="1:28" x14ac:dyDescent="0.25">
      <c r="A197" s="41" t="s">
        <v>112</v>
      </c>
      <c r="B197" s="39" t="s">
        <v>69</v>
      </c>
      <c r="C197" s="39">
        <v>800</v>
      </c>
      <c r="D197" s="26">
        <f>E197+R197+S197</f>
        <v>653.6</v>
      </c>
      <c r="E197" s="106">
        <v>1000</v>
      </c>
      <c r="F197" s="106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>
        <v>-276</v>
      </c>
      <c r="S197" s="95">
        <v>-70.400000000000006</v>
      </c>
      <c r="T197" s="95"/>
      <c r="U197" s="95"/>
      <c r="V197" s="95"/>
      <c r="W197" s="95"/>
      <c r="X197" s="95"/>
      <c r="Y197" s="95"/>
      <c r="Z197" s="95"/>
      <c r="AA197" s="95"/>
      <c r="AB197" s="95"/>
    </row>
    <row r="198" spans="1:28" ht="30" x14ac:dyDescent="0.25">
      <c r="A198" s="51" t="s">
        <v>99</v>
      </c>
      <c r="B198" s="39" t="s">
        <v>70</v>
      </c>
      <c r="C198" s="39"/>
      <c r="D198" s="26">
        <f>D199</f>
        <v>800</v>
      </c>
      <c r="E198" s="106"/>
      <c r="F198" s="106"/>
      <c r="G198" s="95"/>
      <c r="H198" s="95"/>
      <c r="I198" s="95"/>
      <c r="J198" s="95"/>
      <c r="K198" s="95"/>
      <c r="L198" s="95"/>
      <c r="M198" s="95"/>
      <c r="N198" s="95"/>
      <c r="O198" s="95"/>
      <c r="P198" s="95"/>
      <c r="Q198" s="95"/>
      <c r="R198" s="95"/>
      <c r="S198" s="95"/>
      <c r="T198" s="95"/>
      <c r="U198" s="95"/>
      <c r="V198" s="95"/>
      <c r="W198" s="95"/>
      <c r="X198" s="95"/>
      <c r="Y198" s="95"/>
      <c r="Z198" s="95"/>
      <c r="AA198" s="95"/>
      <c r="AB198" s="95"/>
    </row>
    <row r="199" spans="1:28" x14ac:dyDescent="0.25">
      <c r="A199" s="41" t="s">
        <v>112</v>
      </c>
      <c r="B199" s="39" t="s">
        <v>70</v>
      </c>
      <c r="C199" s="39">
        <v>800</v>
      </c>
      <c r="D199" s="26">
        <v>800</v>
      </c>
      <c r="E199" s="106"/>
      <c r="F199" s="106"/>
      <c r="G199" s="95"/>
      <c r="H199" s="95"/>
      <c r="I199" s="95"/>
      <c r="J199" s="95"/>
      <c r="K199" s="95"/>
      <c r="L199" s="95"/>
      <c r="M199" s="95"/>
      <c r="N199" s="95"/>
      <c r="O199" s="95"/>
      <c r="P199" s="95"/>
      <c r="Q199" s="95"/>
      <c r="R199" s="95"/>
      <c r="S199" s="95"/>
      <c r="T199" s="95"/>
      <c r="U199" s="95"/>
      <c r="V199" s="95"/>
      <c r="W199" s="95"/>
      <c r="X199" s="95"/>
      <c r="Y199" s="95"/>
      <c r="Z199" s="95"/>
      <c r="AA199" s="95"/>
      <c r="AB199" s="95"/>
    </row>
    <row r="200" spans="1:28" ht="90" x14ac:dyDescent="0.25">
      <c r="A200" s="38" t="s">
        <v>329</v>
      </c>
      <c r="B200" s="39" t="s">
        <v>330</v>
      </c>
      <c r="C200" s="39"/>
      <c r="D200" s="26">
        <f>D201</f>
        <v>250</v>
      </c>
      <c r="E200" s="106"/>
      <c r="F200" s="106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  <c r="V200" s="95"/>
      <c r="W200" s="95"/>
      <c r="X200" s="95"/>
      <c r="Y200" s="95"/>
      <c r="Z200" s="95"/>
      <c r="AA200" s="95"/>
      <c r="AB200" s="95"/>
    </row>
    <row r="201" spans="1:28" ht="30" x14ac:dyDescent="0.25">
      <c r="A201" s="41" t="s">
        <v>109</v>
      </c>
      <c r="B201" s="39" t="s">
        <v>330</v>
      </c>
      <c r="C201" s="39">
        <v>200</v>
      </c>
      <c r="D201" s="26">
        <f>G201+H201</f>
        <v>250</v>
      </c>
      <c r="E201" s="106"/>
      <c r="F201" s="106"/>
      <c r="G201" s="95">
        <v>125</v>
      </c>
      <c r="H201" s="95">
        <v>125</v>
      </c>
      <c r="I201" s="95"/>
      <c r="J201" s="95"/>
      <c r="K201" s="95"/>
      <c r="L201" s="95"/>
      <c r="M201" s="95"/>
      <c r="N201" s="95"/>
      <c r="O201" s="95"/>
      <c r="P201" s="95"/>
      <c r="Q201" s="95"/>
      <c r="R201" s="95"/>
      <c r="S201" s="95"/>
      <c r="T201" s="95"/>
      <c r="U201" s="95"/>
      <c r="V201" s="95"/>
      <c r="W201" s="95"/>
      <c r="X201" s="95"/>
      <c r="Y201" s="95"/>
      <c r="Z201" s="95"/>
      <c r="AA201" s="95"/>
      <c r="AB201" s="95"/>
    </row>
    <row r="202" spans="1:28" ht="30" x14ac:dyDescent="0.25">
      <c r="A202" s="38" t="s">
        <v>349</v>
      </c>
      <c r="B202" s="39" t="s">
        <v>327</v>
      </c>
      <c r="C202" s="39"/>
      <c r="D202" s="26">
        <f>D203</f>
        <v>29.900000000000006</v>
      </c>
      <c r="E202" s="106"/>
      <c r="F202" s="106"/>
      <c r="G202" s="95"/>
      <c r="H202" s="95"/>
      <c r="I202" s="95"/>
      <c r="J202" s="95"/>
      <c r="K202" s="95"/>
      <c r="L202" s="95"/>
      <c r="M202" s="95"/>
      <c r="N202" s="95"/>
      <c r="O202" s="95"/>
      <c r="P202" s="95"/>
      <c r="Q202" s="95"/>
      <c r="R202" s="95"/>
      <c r="S202" s="95"/>
      <c r="T202" s="95"/>
      <c r="U202" s="95"/>
      <c r="V202" s="95"/>
      <c r="W202" s="95"/>
      <c r="X202" s="95"/>
      <c r="Y202" s="95"/>
      <c r="Z202" s="95"/>
      <c r="AA202" s="95"/>
      <c r="AB202" s="95"/>
    </row>
    <row r="203" spans="1:28" ht="30" x14ac:dyDescent="0.25">
      <c r="A203" s="38" t="s">
        <v>109</v>
      </c>
      <c r="B203" s="39" t="s">
        <v>327</v>
      </c>
      <c r="C203" s="39">
        <v>200</v>
      </c>
      <c r="D203" s="26">
        <f>E203+U203+AA203</f>
        <v>29.900000000000006</v>
      </c>
      <c r="E203" s="106">
        <v>102.4</v>
      </c>
      <c r="F203" s="106"/>
      <c r="G203" s="95"/>
      <c r="H203" s="95"/>
      <c r="I203" s="95"/>
      <c r="J203" s="95"/>
      <c r="K203" s="95"/>
      <c r="L203" s="95"/>
      <c r="M203" s="95"/>
      <c r="N203" s="95"/>
      <c r="O203" s="95"/>
      <c r="P203" s="95"/>
      <c r="Q203" s="95"/>
      <c r="R203" s="95"/>
      <c r="S203" s="95"/>
      <c r="T203" s="95"/>
      <c r="U203" s="95">
        <v>-48.1</v>
      </c>
      <c r="V203" s="95"/>
      <c r="W203" s="95"/>
      <c r="X203" s="95"/>
      <c r="Y203" s="95"/>
      <c r="Z203" s="95"/>
      <c r="AA203" s="95">
        <v>-24.4</v>
      </c>
      <c r="AB203" s="95"/>
    </row>
    <row r="204" spans="1:28" ht="45" x14ac:dyDescent="0.25">
      <c r="A204" s="38" t="s">
        <v>411</v>
      </c>
      <c r="B204" s="39" t="s">
        <v>412</v>
      </c>
      <c r="C204" s="39"/>
      <c r="D204" s="26">
        <f>D205</f>
        <v>750</v>
      </c>
      <c r="E204" s="106"/>
      <c r="F204" s="106"/>
      <c r="G204" s="95"/>
      <c r="H204" s="95"/>
      <c r="I204" s="95"/>
      <c r="J204" s="95"/>
      <c r="K204" s="95"/>
      <c r="L204" s="95"/>
      <c r="M204" s="95"/>
      <c r="N204" s="95"/>
      <c r="O204" s="95"/>
      <c r="P204" s="95"/>
      <c r="Q204" s="95"/>
      <c r="R204" s="95"/>
      <c r="S204" s="95"/>
      <c r="T204" s="95"/>
      <c r="U204" s="95"/>
      <c r="V204" s="95"/>
      <c r="W204" s="95"/>
      <c r="X204" s="95"/>
      <c r="Y204" s="95"/>
      <c r="Z204" s="95"/>
      <c r="AA204" s="95"/>
      <c r="AB204" s="95"/>
    </row>
    <row r="205" spans="1:28" ht="30" x14ac:dyDescent="0.25">
      <c r="A205" s="38" t="s">
        <v>138</v>
      </c>
      <c r="B205" s="39" t="s">
        <v>412</v>
      </c>
      <c r="C205" s="39">
        <v>400</v>
      </c>
      <c r="D205" s="26">
        <f>M205+N205</f>
        <v>750</v>
      </c>
      <c r="E205" s="106"/>
      <c r="F205" s="106"/>
      <c r="G205" s="95"/>
      <c r="H205" s="95"/>
      <c r="I205" s="95"/>
      <c r="J205" s="95"/>
      <c r="K205" s="95"/>
      <c r="L205" s="95"/>
      <c r="M205" s="95">
        <v>0</v>
      </c>
      <c r="N205" s="95">
        <v>750</v>
      </c>
      <c r="O205" s="95"/>
      <c r="P205" s="95"/>
      <c r="Q205" s="95"/>
      <c r="R205" s="95"/>
      <c r="S205" s="95"/>
      <c r="T205" s="95"/>
      <c r="U205" s="95"/>
      <c r="V205" s="95"/>
      <c r="W205" s="95"/>
      <c r="X205" s="95"/>
      <c r="Y205" s="95"/>
      <c r="Z205" s="95"/>
      <c r="AA205" s="95"/>
      <c r="AB205" s="95"/>
    </row>
    <row r="206" spans="1:28" ht="83.25" customHeight="1" x14ac:dyDescent="0.25">
      <c r="A206" s="38" t="s">
        <v>350</v>
      </c>
      <c r="B206" s="39" t="s">
        <v>226</v>
      </c>
      <c r="C206" s="39"/>
      <c r="D206" s="26">
        <f>D207</f>
        <v>918.30000000000007</v>
      </c>
      <c r="E206" s="106"/>
      <c r="F206" s="106"/>
      <c r="G206" s="95"/>
      <c r="H206" s="95"/>
      <c r="I206" s="95"/>
      <c r="J206" s="95"/>
      <c r="K206" s="95"/>
      <c r="L206" s="95"/>
      <c r="M206" s="95"/>
      <c r="N206" s="95"/>
      <c r="O206" s="95"/>
      <c r="P206" s="95"/>
      <c r="Q206" s="95"/>
      <c r="R206" s="95"/>
      <c r="S206" s="95"/>
      <c r="T206" s="95"/>
      <c r="U206" s="95"/>
      <c r="V206" s="95"/>
      <c r="W206" s="95"/>
      <c r="X206" s="95"/>
      <c r="Y206" s="95"/>
      <c r="Z206" s="95"/>
      <c r="AA206" s="95"/>
      <c r="AB206" s="95"/>
    </row>
    <row r="207" spans="1:28" ht="32.25" customHeight="1" x14ac:dyDescent="0.25">
      <c r="A207" s="38" t="s">
        <v>109</v>
      </c>
      <c r="B207" s="39" t="s">
        <v>226</v>
      </c>
      <c r="C207" s="39">
        <v>200</v>
      </c>
      <c r="D207" s="26">
        <f>G207+H207</f>
        <v>918.30000000000007</v>
      </c>
      <c r="E207" s="106"/>
      <c r="F207" s="106"/>
      <c r="G207" s="95">
        <v>306.10000000000002</v>
      </c>
      <c r="H207" s="95">
        <v>612.20000000000005</v>
      </c>
      <c r="I207" s="95"/>
      <c r="J207" s="95"/>
      <c r="K207" s="95"/>
      <c r="L207" s="95"/>
      <c r="M207" s="95"/>
      <c r="N207" s="95"/>
      <c r="O207" s="95"/>
      <c r="P207" s="95"/>
      <c r="Q207" s="95"/>
      <c r="R207" s="95"/>
      <c r="S207" s="95"/>
      <c r="T207" s="95"/>
      <c r="U207" s="95"/>
      <c r="V207" s="95"/>
      <c r="W207" s="95"/>
      <c r="X207" s="95"/>
      <c r="Y207" s="95"/>
      <c r="Z207" s="95"/>
      <c r="AA207" s="95"/>
      <c r="AB207" s="95"/>
    </row>
    <row r="208" spans="1:28" ht="45" x14ac:dyDescent="0.25">
      <c r="A208" s="41" t="s">
        <v>424</v>
      </c>
      <c r="B208" s="39" t="s">
        <v>270</v>
      </c>
      <c r="C208" s="39"/>
      <c r="D208" s="26">
        <f>D209+D211+D213+D215+D217+D219+D221+D223+D225+D227+D229</f>
        <v>1615.1</v>
      </c>
      <c r="E208" s="106"/>
      <c r="F208" s="106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  <c r="X208" s="95"/>
      <c r="Y208" s="95"/>
      <c r="Z208" s="95"/>
      <c r="AA208" s="95"/>
      <c r="AB208" s="95"/>
    </row>
    <row r="209" spans="1:28" ht="75" x14ac:dyDescent="0.25">
      <c r="A209" s="38" t="s">
        <v>414</v>
      </c>
      <c r="B209" s="39" t="s">
        <v>425</v>
      </c>
      <c r="C209" s="39"/>
      <c r="D209" s="26">
        <f>D210</f>
        <v>6</v>
      </c>
      <c r="E209" s="106"/>
      <c r="F209" s="106"/>
      <c r="G209" s="95"/>
      <c r="H209" s="95"/>
      <c r="I209" s="95"/>
      <c r="J209" s="95"/>
      <c r="K209" s="95"/>
      <c r="L209" s="95"/>
      <c r="M209" s="95"/>
      <c r="N209" s="95"/>
      <c r="O209" s="95"/>
      <c r="P209" s="95"/>
      <c r="Q209" s="95"/>
      <c r="R209" s="95"/>
      <c r="S209" s="95"/>
      <c r="T209" s="95"/>
      <c r="U209" s="95"/>
      <c r="V209" s="95"/>
      <c r="W209" s="95"/>
      <c r="X209" s="95"/>
      <c r="Y209" s="95"/>
      <c r="Z209" s="95"/>
      <c r="AA209" s="95"/>
      <c r="AB209" s="95"/>
    </row>
    <row r="210" spans="1:28" ht="30" x14ac:dyDescent="0.25">
      <c r="A210" s="38" t="s">
        <v>109</v>
      </c>
      <c r="B210" s="39" t="s">
        <v>425</v>
      </c>
      <c r="C210" s="39">
        <v>200</v>
      </c>
      <c r="D210" s="26">
        <f>P210</f>
        <v>6</v>
      </c>
      <c r="E210" s="106"/>
      <c r="F210" s="106"/>
      <c r="G210" s="95"/>
      <c r="H210" s="95"/>
      <c r="I210" s="95"/>
      <c r="J210" s="95"/>
      <c r="K210" s="95"/>
      <c r="L210" s="95"/>
      <c r="M210" s="95"/>
      <c r="N210" s="95"/>
      <c r="O210" s="95"/>
      <c r="P210" s="95">
        <v>6</v>
      </c>
      <c r="Q210" s="95"/>
      <c r="R210" s="95"/>
      <c r="S210" s="95"/>
      <c r="T210" s="95"/>
      <c r="U210" s="95"/>
      <c r="V210" s="95"/>
      <c r="W210" s="95"/>
      <c r="X210" s="95"/>
      <c r="Y210" s="95"/>
      <c r="Z210" s="95"/>
      <c r="AA210" s="95"/>
      <c r="AB210" s="95"/>
    </row>
    <row r="211" spans="1:28" ht="75" x14ac:dyDescent="0.25">
      <c r="A211" s="38" t="s">
        <v>415</v>
      </c>
      <c r="B211" s="39" t="s">
        <v>426</v>
      </c>
      <c r="C211" s="39"/>
      <c r="D211" s="26">
        <f>D212</f>
        <v>20</v>
      </c>
      <c r="E211" s="106"/>
      <c r="F211" s="106"/>
      <c r="G211" s="95"/>
      <c r="H211" s="95"/>
      <c r="I211" s="95"/>
      <c r="J211" s="95"/>
      <c r="K211" s="95"/>
      <c r="L211" s="95"/>
      <c r="M211" s="95"/>
      <c r="N211" s="95"/>
      <c r="O211" s="95"/>
      <c r="P211" s="95"/>
      <c r="Q211" s="95"/>
      <c r="R211" s="95"/>
      <c r="S211" s="95"/>
      <c r="T211" s="95"/>
      <c r="U211" s="95"/>
      <c r="V211" s="95"/>
      <c r="W211" s="95"/>
      <c r="X211" s="95"/>
      <c r="Y211" s="95"/>
      <c r="Z211" s="95"/>
      <c r="AA211" s="95"/>
      <c r="AB211" s="95"/>
    </row>
    <row r="212" spans="1:28" ht="30" x14ac:dyDescent="0.25">
      <c r="A212" s="38" t="s">
        <v>109</v>
      </c>
      <c r="B212" s="39" t="s">
        <v>426</v>
      </c>
      <c r="C212" s="39">
        <v>200</v>
      </c>
      <c r="D212" s="26">
        <f>P212</f>
        <v>20</v>
      </c>
      <c r="E212" s="106"/>
      <c r="F212" s="106"/>
      <c r="G212" s="95"/>
      <c r="H212" s="95"/>
      <c r="I212" s="95"/>
      <c r="J212" s="95"/>
      <c r="K212" s="95"/>
      <c r="L212" s="95"/>
      <c r="M212" s="95"/>
      <c r="N212" s="95"/>
      <c r="O212" s="95"/>
      <c r="P212" s="95">
        <v>20</v>
      </c>
      <c r="Q212" s="95"/>
      <c r="R212" s="95"/>
      <c r="S212" s="95"/>
      <c r="T212" s="95"/>
      <c r="U212" s="95"/>
      <c r="V212" s="95"/>
      <c r="W212" s="95"/>
      <c r="X212" s="95"/>
      <c r="Y212" s="95"/>
      <c r="Z212" s="95"/>
      <c r="AA212" s="95"/>
      <c r="AB212" s="95"/>
    </row>
    <row r="213" spans="1:28" ht="30" x14ac:dyDescent="0.25">
      <c r="A213" s="38" t="s">
        <v>376</v>
      </c>
      <c r="B213" s="39" t="s">
        <v>388</v>
      </c>
      <c r="C213" s="39"/>
      <c r="D213" s="26">
        <f>D214</f>
        <v>250</v>
      </c>
      <c r="E213" s="106"/>
      <c r="F213" s="106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  <c r="S213" s="95"/>
      <c r="T213" s="95"/>
      <c r="U213" s="95"/>
      <c r="V213" s="95"/>
      <c r="W213" s="95"/>
      <c r="X213" s="95"/>
      <c r="Y213" s="95"/>
      <c r="Z213" s="95"/>
      <c r="AA213" s="95"/>
      <c r="AB213" s="95"/>
    </row>
    <row r="214" spans="1:28" ht="30" x14ac:dyDescent="0.25">
      <c r="A214" s="38" t="s">
        <v>109</v>
      </c>
      <c r="B214" s="39" t="s">
        <v>388</v>
      </c>
      <c r="C214" s="39">
        <v>200</v>
      </c>
      <c r="D214" s="26">
        <f>G214+H214</f>
        <v>250</v>
      </c>
      <c r="E214" s="106"/>
      <c r="F214" s="106"/>
      <c r="G214" s="95">
        <v>0</v>
      </c>
      <c r="H214" s="95">
        <v>250</v>
      </c>
      <c r="I214" s="95"/>
      <c r="J214" s="95"/>
      <c r="K214" s="95"/>
      <c r="L214" s="95"/>
      <c r="M214" s="95"/>
      <c r="N214" s="95"/>
      <c r="O214" s="95"/>
      <c r="P214" s="95"/>
      <c r="Q214" s="95"/>
      <c r="R214" s="95"/>
      <c r="S214" s="95"/>
      <c r="T214" s="95"/>
      <c r="U214" s="95"/>
      <c r="V214" s="95"/>
      <c r="W214" s="95"/>
      <c r="X214" s="95"/>
      <c r="Y214" s="95"/>
      <c r="Z214" s="95"/>
      <c r="AA214" s="95"/>
      <c r="AB214" s="95"/>
    </row>
    <row r="215" spans="1:28" ht="75" x14ac:dyDescent="0.25">
      <c r="A215" s="38" t="s">
        <v>416</v>
      </c>
      <c r="B215" s="39" t="s">
        <v>427</v>
      </c>
      <c r="C215" s="39"/>
      <c r="D215" s="26">
        <f>D216</f>
        <v>330</v>
      </c>
      <c r="E215" s="106"/>
      <c r="F215" s="106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  <c r="X215" s="95"/>
      <c r="Y215" s="95"/>
      <c r="Z215" s="95"/>
      <c r="AA215" s="95"/>
      <c r="AB215" s="95"/>
    </row>
    <row r="216" spans="1:28" ht="33" customHeight="1" x14ac:dyDescent="0.25">
      <c r="A216" s="38" t="s">
        <v>109</v>
      </c>
      <c r="B216" s="39" t="s">
        <v>427</v>
      </c>
      <c r="C216" s="39">
        <v>200</v>
      </c>
      <c r="D216" s="26">
        <f>P216</f>
        <v>330</v>
      </c>
      <c r="E216" s="106"/>
      <c r="F216" s="106"/>
      <c r="G216" s="95"/>
      <c r="H216" s="95"/>
      <c r="I216" s="95"/>
      <c r="J216" s="95"/>
      <c r="K216" s="95"/>
      <c r="L216" s="95"/>
      <c r="M216" s="95"/>
      <c r="N216" s="95"/>
      <c r="O216" s="95"/>
      <c r="P216" s="95">
        <v>330</v>
      </c>
      <c r="Q216" s="95"/>
      <c r="R216" s="95"/>
      <c r="S216" s="95"/>
      <c r="T216" s="95"/>
      <c r="U216" s="95"/>
      <c r="V216" s="95"/>
      <c r="W216" s="95"/>
      <c r="X216" s="95"/>
      <c r="Y216" s="95"/>
      <c r="Z216" s="95"/>
      <c r="AA216" s="95"/>
      <c r="AB216" s="95"/>
    </row>
    <row r="217" spans="1:28" ht="75" x14ac:dyDescent="0.25">
      <c r="A217" s="38" t="s">
        <v>417</v>
      </c>
      <c r="B217" s="39" t="s">
        <v>428</v>
      </c>
      <c r="C217" s="39"/>
      <c r="D217" s="26">
        <f>D218</f>
        <v>400</v>
      </c>
      <c r="E217" s="106"/>
      <c r="F217" s="106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95"/>
      <c r="U217" s="95"/>
      <c r="V217" s="95"/>
      <c r="W217" s="95"/>
      <c r="X217" s="95"/>
      <c r="Y217" s="95"/>
      <c r="Z217" s="95"/>
      <c r="AA217" s="95"/>
      <c r="AB217" s="95"/>
    </row>
    <row r="218" spans="1:28" ht="31.5" customHeight="1" x14ac:dyDescent="0.25">
      <c r="A218" s="38" t="s">
        <v>109</v>
      </c>
      <c r="B218" s="39" t="s">
        <v>428</v>
      </c>
      <c r="C218" s="39">
        <v>200</v>
      </c>
      <c r="D218" s="26">
        <f>P218</f>
        <v>400</v>
      </c>
      <c r="E218" s="106"/>
      <c r="F218" s="106"/>
      <c r="G218" s="95"/>
      <c r="H218" s="95"/>
      <c r="I218" s="95"/>
      <c r="J218" s="95"/>
      <c r="K218" s="95"/>
      <c r="L218" s="95"/>
      <c r="M218" s="95"/>
      <c r="N218" s="95"/>
      <c r="O218" s="95"/>
      <c r="P218" s="95">
        <v>400</v>
      </c>
      <c r="Q218" s="95"/>
      <c r="R218" s="95"/>
      <c r="S218" s="95"/>
      <c r="T218" s="95"/>
      <c r="U218" s="95"/>
      <c r="V218" s="95"/>
      <c r="W218" s="95"/>
      <c r="X218" s="95"/>
      <c r="Y218" s="95"/>
      <c r="Z218" s="95"/>
      <c r="AA218" s="95"/>
      <c r="AB218" s="95"/>
    </row>
    <row r="219" spans="1:28" ht="75" x14ac:dyDescent="0.25">
      <c r="A219" s="38" t="s">
        <v>418</v>
      </c>
      <c r="B219" s="39" t="s">
        <v>429</v>
      </c>
      <c r="C219" s="39"/>
      <c r="D219" s="26">
        <f>D220</f>
        <v>198</v>
      </c>
      <c r="E219" s="106"/>
      <c r="F219" s="106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  <c r="S219" s="95"/>
      <c r="T219" s="95"/>
      <c r="U219" s="95"/>
      <c r="V219" s="95"/>
      <c r="W219" s="95"/>
      <c r="X219" s="95"/>
      <c r="Y219" s="95"/>
      <c r="Z219" s="95"/>
      <c r="AA219" s="95"/>
      <c r="AB219" s="95"/>
    </row>
    <row r="220" spans="1:28" ht="34.5" customHeight="1" x14ac:dyDescent="0.25">
      <c r="A220" s="38" t="s">
        <v>109</v>
      </c>
      <c r="B220" s="39" t="s">
        <v>429</v>
      </c>
      <c r="C220" s="39">
        <v>200</v>
      </c>
      <c r="D220" s="26">
        <f>P220</f>
        <v>198</v>
      </c>
      <c r="E220" s="106"/>
      <c r="F220" s="106"/>
      <c r="G220" s="95"/>
      <c r="H220" s="95"/>
      <c r="I220" s="95"/>
      <c r="J220" s="95"/>
      <c r="K220" s="95"/>
      <c r="L220" s="95"/>
      <c r="M220" s="95"/>
      <c r="N220" s="95"/>
      <c r="O220" s="95"/>
      <c r="P220" s="95">
        <v>198</v>
      </c>
      <c r="Q220" s="95"/>
      <c r="R220" s="95"/>
      <c r="S220" s="95"/>
      <c r="T220" s="95"/>
      <c r="U220" s="95"/>
      <c r="V220" s="95"/>
      <c r="W220" s="95"/>
      <c r="X220" s="95"/>
      <c r="Y220" s="95"/>
      <c r="Z220" s="95"/>
      <c r="AA220" s="95"/>
      <c r="AB220" s="95"/>
    </row>
    <row r="221" spans="1:28" ht="75" x14ac:dyDescent="0.25">
      <c r="A221" s="38" t="s">
        <v>419</v>
      </c>
      <c r="B221" s="39" t="s">
        <v>430</v>
      </c>
      <c r="C221" s="39"/>
      <c r="D221" s="26">
        <f>D222</f>
        <v>396</v>
      </c>
      <c r="E221" s="106"/>
      <c r="F221" s="106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95"/>
      <c r="Y221" s="95"/>
      <c r="Z221" s="95"/>
      <c r="AA221" s="95"/>
      <c r="AB221" s="95"/>
    </row>
    <row r="222" spans="1:28" ht="39.75" customHeight="1" x14ac:dyDescent="0.25">
      <c r="A222" s="38" t="s">
        <v>109</v>
      </c>
      <c r="B222" s="39" t="s">
        <v>430</v>
      </c>
      <c r="C222" s="39">
        <v>200</v>
      </c>
      <c r="D222" s="26">
        <f>P222</f>
        <v>396</v>
      </c>
      <c r="E222" s="106"/>
      <c r="F222" s="106"/>
      <c r="G222" s="95"/>
      <c r="H222" s="95"/>
      <c r="I222" s="95"/>
      <c r="J222" s="95"/>
      <c r="K222" s="95"/>
      <c r="L222" s="95"/>
      <c r="M222" s="95"/>
      <c r="N222" s="95"/>
      <c r="O222" s="95"/>
      <c r="P222" s="95">
        <v>396</v>
      </c>
      <c r="Q222" s="95"/>
      <c r="R222" s="95"/>
      <c r="S222" s="95"/>
      <c r="T222" s="95"/>
      <c r="U222" s="95"/>
      <c r="V222" s="95"/>
      <c r="W222" s="95"/>
      <c r="X222" s="95"/>
      <c r="Y222" s="95"/>
      <c r="Z222" s="95"/>
      <c r="AA222" s="95"/>
      <c r="AB222" s="95"/>
    </row>
    <row r="223" spans="1:28" ht="75" x14ac:dyDescent="0.25">
      <c r="A223" s="38" t="s">
        <v>422</v>
      </c>
      <c r="B223" s="39" t="s">
        <v>431</v>
      </c>
      <c r="C223" s="39"/>
      <c r="D223" s="26">
        <f>D224</f>
        <v>5</v>
      </c>
      <c r="E223" s="106"/>
      <c r="F223" s="106"/>
      <c r="G223" s="95"/>
      <c r="H223" s="95"/>
      <c r="I223" s="95"/>
      <c r="J223" s="95"/>
      <c r="K223" s="95"/>
      <c r="L223" s="95"/>
      <c r="M223" s="95"/>
      <c r="N223" s="95"/>
      <c r="O223" s="95"/>
      <c r="P223" s="95"/>
      <c r="Q223" s="95"/>
      <c r="R223" s="95"/>
      <c r="S223" s="95"/>
      <c r="T223" s="95"/>
      <c r="U223" s="95"/>
      <c r="V223" s="95"/>
      <c r="W223" s="95"/>
      <c r="X223" s="95"/>
      <c r="Y223" s="95"/>
      <c r="Z223" s="95"/>
      <c r="AA223" s="95"/>
      <c r="AB223" s="95"/>
    </row>
    <row r="224" spans="1:28" ht="30" x14ac:dyDescent="0.25">
      <c r="A224" s="38" t="s">
        <v>109</v>
      </c>
      <c r="B224" s="39" t="s">
        <v>431</v>
      </c>
      <c r="C224" s="39">
        <v>200</v>
      </c>
      <c r="D224" s="26">
        <f>P224</f>
        <v>5</v>
      </c>
      <c r="E224" s="106"/>
      <c r="F224" s="106"/>
      <c r="G224" s="95"/>
      <c r="H224" s="95"/>
      <c r="I224" s="95"/>
      <c r="J224" s="95"/>
      <c r="K224" s="95"/>
      <c r="L224" s="95"/>
      <c r="M224" s="95"/>
      <c r="N224" s="95"/>
      <c r="O224" s="95"/>
      <c r="P224" s="95">
        <v>5</v>
      </c>
      <c r="Q224" s="95"/>
      <c r="R224" s="95"/>
      <c r="S224" s="95"/>
      <c r="T224" s="95"/>
      <c r="U224" s="95"/>
      <c r="V224" s="95"/>
      <c r="W224" s="95"/>
      <c r="X224" s="95"/>
      <c r="Y224" s="95"/>
      <c r="Z224" s="95"/>
      <c r="AA224" s="95"/>
      <c r="AB224" s="95"/>
    </row>
    <row r="225" spans="1:28" ht="75" x14ac:dyDescent="0.25">
      <c r="A225" s="38" t="s">
        <v>423</v>
      </c>
      <c r="B225" s="39" t="s">
        <v>432</v>
      </c>
      <c r="C225" s="39"/>
      <c r="D225" s="26">
        <f>D226</f>
        <v>4.0999999999999996</v>
      </c>
      <c r="E225" s="106"/>
      <c r="F225" s="106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95"/>
      <c r="Y225" s="95"/>
      <c r="Z225" s="95"/>
      <c r="AA225" s="95"/>
      <c r="AB225" s="95"/>
    </row>
    <row r="226" spans="1:28" ht="30" x14ac:dyDescent="0.25">
      <c r="A226" s="38" t="s">
        <v>109</v>
      </c>
      <c r="B226" s="39" t="s">
        <v>432</v>
      </c>
      <c r="C226" s="39">
        <v>200</v>
      </c>
      <c r="D226" s="26">
        <f>P226</f>
        <v>4.0999999999999996</v>
      </c>
      <c r="E226" s="106"/>
      <c r="F226" s="106"/>
      <c r="G226" s="95"/>
      <c r="H226" s="95"/>
      <c r="I226" s="95"/>
      <c r="J226" s="95"/>
      <c r="K226" s="95"/>
      <c r="L226" s="95"/>
      <c r="M226" s="95"/>
      <c r="N226" s="95"/>
      <c r="O226" s="95"/>
      <c r="P226" s="95">
        <v>4.0999999999999996</v>
      </c>
      <c r="Q226" s="95"/>
      <c r="R226" s="95"/>
      <c r="S226" s="95"/>
      <c r="T226" s="95"/>
      <c r="U226" s="95"/>
      <c r="V226" s="95"/>
      <c r="W226" s="95"/>
      <c r="X226" s="95"/>
      <c r="Y226" s="95"/>
      <c r="Z226" s="95"/>
      <c r="AA226" s="95"/>
      <c r="AB226" s="95"/>
    </row>
    <row r="227" spans="1:28" ht="60" x14ac:dyDescent="0.25">
      <c r="A227" s="38" t="s">
        <v>420</v>
      </c>
      <c r="B227" s="39" t="s">
        <v>433</v>
      </c>
      <c r="C227" s="39"/>
      <c r="D227" s="26">
        <f>D228</f>
        <v>2</v>
      </c>
      <c r="E227" s="106"/>
      <c r="F227" s="106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5"/>
      <c r="Y227" s="95"/>
      <c r="Z227" s="95"/>
      <c r="AA227" s="95"/>
      <c r="AB227" s="95"/>
    </row>
    <row r="228" spans="1:28" ht="30" x14ac:dyDescent="0.25">
      <c r="A228" s="38" t="s">
        <v>109</v>
      </c>
      <c r="B228" s="39" t="s">
        <v>433</v>
      </c>
      <c r="C228" s="39">
        <v>200</v>
      </c>
      <c r="D228" s="26">
        <f>P228</f>
        <v>2</v>
      </c>
      <c r="E228" s="106"/>
      <c r="F228" s="106"/>
      <c r="G228" s="95"/>
      <c r="H228" s="95"/>
      <c r="I228" s="95"/>
      <c r="J228" s="95"/>
      <c r="K228" s="95"/>
      <c r="L228" s="95"/>
      <c r="M228" s="95"/>
      <c r="N228" s="95"/>
      <c r="O228" s="95"/>
      <c r="P228" s="95">
        <v>2</v>
      </c>
      <c r="Q228" s="95"/>
      <c r="R228" s="95"/>
      <c r="S228" s="95"/>
      <c r="T228" s="95"/>
      <c r="U228" s="95"/>
      <c r="V228" s="95"/>
      <c r="W228" s="95"/>
      <c r="X228" s="95"/>
      <c r="Y228" s="95"/>
      <c r="Z228" s="95"/>
      <c r="AA228" s="95"/>
      <c r="AB228" s="95"/>
    </row>
    <row r="229" spans="1:28" ht="75" x14ac:dyDescent="0.25">
      <c r="A229" s="38" t="s">
        <v>421</v>
      </c>
      <c r="B229" s="39" t="s">
        <v>434</v>
      </c>
      <c r="C229" s="39"/>
      <c r="D229" s="26">
        <f>D230</f>
        <v>4</v>
      </c>
      <c r="E229" s="106"/>
      <c r="F229" s="106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  <c r="W229" s="95"/>
      <c r="X229" s="95"/>
      <c r="Y229" s="95"/>
      <c r="Z229" s="95"/>
      <c r="AA229" s="95"/>
      <c r="AB229" s="95"/>
    </row>
    <row r="230" spans="1:28" ht="30" x14ac:dyDescent="0.25">
      <c r="A230" s="38" t="s">
        <v>109</v>
      </c>
      <c r="B230" s="39" t="s">
        <v>434</v>
      </c>
      <c r="C230" s="39">
        <v>200</v>
      </c>
      <c r="D230" s="26">
        <f>P230</f>
        <v>4</v>
      </c>
      <c r="E230" s="106"/>
      <c r="F230" s="106"/>
      <c r="G230" s="95"/>
      <c r="H230" s="95"/>
      <c r="I230" s="95"/>
      <c r="J230" s="95"/>
      <c r="K230" s="95"/>
      <c r="L230" s="95"/>
      <c r="M230" s="95"/>
      <c r="N230" s="95"/>
      <c r="O230" s="95"/>
      <c r="P230" s="95">
        <v>4</v>
      </c>
      <c r="Q230" s="95"/>
      <c r="R230" s="95"/>
      <c r="S230" s="95"/>
      <c r="T230" s="95"/>
      <c r="U230" s="95"/>
      <c r="V230" s="95"/>
      <c r="W230" s="95"/>
      <c r="X230" s="95"/>
      <c r="Y230" s="95"/>
      <c r="Z230" s="95"/>
      <c r="AA230" s="95"/>
      <c r="AB230" s="95"/>
    </row>
    <row r="231" spans="1:28" x14ac:dyDescent="0.25">
      <c r="A231" s="49" t="s">
        <v>211</v>
      </c>
      <c r="B231" s="50" t="s">
        <v>71</v>
      </c>
      <c r="C231" s="50"/>
      <c r="D231" s="25">
        <f>D232</f>
        <v>2302.6999999999998</v>
      </c>
      <c r="E231" s="105"/>
      <c r="F231" s="10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  <c r="X231" s="95"/>
      <c r="Y231" s="95"/>
      <c r="Z231" s="95"/>
      <c r="AA231" s="95"/>
      <c r="AB231" s="95"/>
    </row>
    <row r="232" spans="1:28" ht="30" x14ac:dyDescent="0.25">
      <c r="A232" s="51" t="s">
        <v>18</v>
      </c>
      <c r="B232" s="39" t="s">
        <v>72</v>
      </c>
      <c r="C232" s="39"/>
      <c r="D232" s="26">
        <f>D233+D235+D237+D239</f>
        <v>2302.6999999999998</v>
      </c>
      <c r="E232" s="106"/>
      <c r="F232" s="106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  <c r="W232" s="95"/>
      <c r="X232" s="95"/>
      <c r="Y232" s="95"/>
      <c r="Z232" s="95"/>
      <c r="AA232" s="95"/>
      <c r="AB232" s="95"/>
    </row>
    <row r="233" spans="1:28" ht="130.5" customHeight="1" x14ac:dyDescent="0.25">
      <c r="A233" s="52" t="s">
        <v>328</v>
      </c>
      <c r="B233" s="39" t="s">
        <v>73</v>
      </c>
      <c r="C233" s="39"/>
      <c r="D233" s="26">
        <f>D234</f>
        <v>1000</v>
      </c>
      <c r="E233" s="106"/>
      <c r="F233" s="106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  <c r="X233" s="95"/>
      <c r="Y233" s="95"/>
      <c r="Z233" s="95"/>
      <c r="AA233" s="95"/>
      <c r="AB233" s="95"/>
    </row>
    <row r="234" spans="1:28" ht="30" x14ac:dyDescent="0.25">
      <c r="A234" s="41" t="s">
        <v>109</v>
      </c>
      <c r="B234" s="39" t="s">
        <v>73</v>
      </c>
      <c r="C234" s="39">
        <v>200</v>
      </c>
      <c r="D234" s="26">
        <v>1000</v>
      </c>
      <c r="E234" s="106"/>
      <c r="F234" s="106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  <c r="Y234" s="95"/>
      <c r="Z234" s="95"/>
      <c r="AA234" s="95"/>
      <c r="AB234" s="95"/>
    </row>
    <row r="235" spans="1:28" x14ac:dyDescent="0.25">
      <c r="A235" s="51" t="s">
        <v>351</v>
      </c>
      <c r="B235" s="39" t="s">
        <v>161</v>
      </c>
      <c r="C235" s="39"/>
      <c r="D235" s="26">
        <f>D236</f>
        <v>100</v>
      </c>
      <c r="E235" s="106"/>
      <c r="F235" s="106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  <c r="Y235" s="95"/>
      <c r="Z235" s="95"/>
      <c r="AA235" s="95"/>
      <c r="AB235" s="95"/>
    </row>
    <row r="236" spans="1:28" ht="30" x14ac:dyDescent="0.25">
      <c r="A236" s="41" t="s">
        <v>109</v>
      </c>
      <c r="B236" s="39" t="s">
        <v>161</v>
      </c>
      <c r="C236" s="39">
        <v>200</v>
      </c>
      <c r="D236" s="26">
        <v>100</v>
      </c>
      <c r="E236" s="106"/>
      <c r="F236" s="106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  <c r="Y236" s="95"/>
      <c r="Z236" s="95"/>
      <c r="AA236" s="95"/>
      <c r="AB236" s="95"/>
    </row>
    <row r="237" spans="1:28" ht="106.5" customHeight="1" x14ac:dyDescent="0.25">
      <c r="A237" s="52" t="s">
        <v>117</v>
      </c>
      <c r="B237" s="39" t="s">
        <v>74</v>
      </c>
      <c r="C237" s="39"/>
      <c r="D237" s="26">
        <f>D238</f>
        <v>1</v>
      </c>
      <c r="E237" s="106"/>
      <c r="F237" s="106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  <c r="Y237" s="95"/>
      <c r="Z237" s="95"/>
      <c r="AA237" s="95"/>
      <c r="AB237" s="95"/>
    </row>
    <row r="238" spans="1:28" ht="30" x14ac:dyDescent="0.25">
      <c r="A238" s="41" t="s">
        <v>109</v>
      </c>
      <c r="B238" s="39" t="s">
        <v>74</v>
      </c>
      <c r="C238" s="39">
        <v>200</v>
      </c>
      <c r="D238" s="26">
        <v>1</v>
      </c>
      <c r="E238" s="106"/>
      <c r="F238" s="106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  <c r="AA238" s="95"/>
      <c r="AB238" s="95"/>
    </row>
    <row r="239" spans="1:28" ht="80.25" customHeight="1" x14ac:dyDescent="0.25">
      <c r="A239" s="52" t="s">
        <v>250</v>
      </c>
      <c r="B239" s="39" t="s">
        <v>246</v>
      </c>
      <c r="C239" s="39"/>
      <c r="D239" s="26">
        <f>D240</f>
        <v>1201.7</v>
      </c>
      <c r="E239" s="106"/>
      <c r="F239" s="106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  <c r="AA239" s="95"/>
      <c r="AB239" s="95"/>
    </row>
    <row r="240" spans="1:28" ht="30" x14ac:dyDescent="0.25">
      <c r="A240" s="51" t="s">
        <v>138</v>
      </c>
      <c r="B240" s="39" t="s">
        <v>246</v>
      </c>
      <c r="C240" s="39">
        <v>400</v>
      </c>
      <c r="D240" s="26">
        <f>G240+H240</f>
        <v>1201.7</v>
      </c>
      <c r="E240" s="106"/>
      <c r="F240" s="106"/>
      <c r="G240" s="95">
        <v>1202</v>
      </c>
      <c r="H240" s="95">
        <v>-0.3</v>
      </c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  <c r="AA240" s="95"/>
      <c r="AB240" s="95"/>
    </row>
    <row r="241" spans="1:28" ht="42.75" x14ac:dyDescent="0.25">
      <c r="A241" s="56" t="s">
        <v>300</v>
      </c>
      <c r="B241" s="46" t="s">
        <v>75</v>
      </c>
      <c r="C241" s="46"/>
      <c r="D241" s="24">
        <f>D242+D258</f>
        <v>87284.2</v>
      </c>
      <c r="E241" s="104"/>
      <c r="F241" s="104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  <c r="X241" s="95"/>
      <c r="Y241" s="95"/>
      <c r="Z241" s="95"/>
      <c r="AA241" s="95"/>
      <c r="AB241" s="95"/>
    </row>
    <row r="242" spans="1:28" ht="45" x14ac:dyDescent="0.25">
      <c r="A242" s="49" t="s">
        <v>212</v>
      </c>
      <c r="B242" s="50" t="s">
        <v>76</v>
      </c>
      <c r="C242" s="50"/>
      <c r="D242" s="25">
        <f>D243</f>
        <v>86802.5</v>
      </c>
      <c r="E242" s="105"/>
      <c r="F242" s="10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  <c r="X242" s="95"/>
      <c r="Y242" s="95"/>
      <c r="Z242" s="95"/>
      <c r="AA242" s="95"/>
      <c r="AB242" s="95"/>
    </row>
    <row r="243" spans="1:28" ht="75" x14ac:dyDescent="0.25">
      <c r="A243" s="51" t="s">
        <v>21</v>
      </c>
      <c r="B243" s="39" t="s">
        <v>77</v>
      </c>
      <c r="C243" s="39"/>
      <c r="D243" s="26">
        <f>D244+D246+D248+D250+D254+D252+D256</f>
        <v>86802.5</v>
      </c>
      <c r="E243" s="106"/>
      <c r="F243" s="106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  <c r="AA243" s="95"/>
      <c r="AB243" s="95"/>
    </row>
    <row r="244" spans="1:28" ht="54.75" customHeight="1" x14ac:dyDescent="0.25">
      <c r="A244" s="40" t="s">
        <v>205</v>
      </c>
      <c r="B244" s="39" t="s">
        <v>78</v>
      </c>
      <c r="C244" s="39"/>
      <c r="D244" s="26">
        <f>D245</f>
        <v>52748.5</v>
      </c>
      <c r="E244" s="106"/>
      <c r="F244" s="106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  <c r="AA244" s="95"/>
      <c r="AB244" s="95"/>
    </row>
    <row r="245" spans="1:28" ht="30" x14ac:dyDescent="0.25">
      <c r="A245" s="41" t="s">
        <v>109</v>
      </c>
      <c r="B245" s="39" t="s">
        <v>78</v>
      </c>
      <c r="C245" s="39">
        <v>200</v>
      </c>
      <c r="D245" s="26">
        <f>G245+H245+L245+P245+S245+W245+Y245+AA245</f>
        <v>52748.5</v>
      </c>
      <c r="E245" s="106"/>
      <c r="F245" s="106"/>
      <c r="G245" s="95">
        <v>39234</v>
      </c>
      <c r="H245" s="95">
        <v>11922.2</v>
      </c>
      <c r="I245" s="95"/>
      <c r="J245" s="95"/>
      <c r="K245" s="95"/>
      <c r="L245" s="95">
        <v>-70</v>
      </c>
      <c r="M245" s="95"/>
      <c r="N245" s="95"/>
      <c r="O245" s="95"/>
      <c r="P245" s="95">
        <v>-158</v>
      </c>
      <c r="Q245" s="95"/>
      <c r="R245" s="95"/>
      <c r="S245" s="95">
        <v>2000</v>
      </c>
      <c r="T245" s="95"/>
      <c r="U245" s="95"/>
      <c r="V245" s="95"/>
      <c r="W245" s="95">
        <v>-1560.2</v>
      </c>
      <c r="X245" s="95"/>
      <c r="Y245" s="95">
        <v>1410.5</v>
      </c>
      <c r="Z245" s="95"/>
      <c r="AA245" s="95">
        <v>-30</v>
      </c>
      <c r="AB245" s="95"/>
    </row>
    <row r="246" spans="1:28" ht="120" x14ac:dyDescent="0.25">
      <c r="A246" s="41" t="s">
        <v>204</v>
      </c>
      <c r="B246" s="39" t="s">
        <v>163</v>
      </c>
      <c r="C246" s="43"/>
      <c r="D246" s="27">
        <f>D247</f>
        <v>156</v>
      </c>
      <c r="E246" s="111"/>
      <c r="F246" s="111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  <c r="AA246" s="95"/>
      <c r="AB246" s="95"/>
    </row>
    <row r="247" spans="1:28" ht="30" x14ac:dyDescent="0.25">
      <c r="A247" s="41" t="s">
        <v>109</v>
      </c>
      <c r="B247" s="39" t="s">
        <v>163</v>
      </c>
      <c r="C247" s="43" t="s">
        <v>130</v>
      </c>
      <c r="D247" s="27">
        <f>E247+Y247+AA247</f>
        <v>156</v>
      </c>
      <c r="E247" s="111">
        <v>100</v>
      </c>
      <c r="F247" s="111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>
        <v>26</v>
      </c>
      <c r="Z247" s="95"/>
      <c r="AA247" s="95">
        <v>30</v>
      </c>
      <c r="AB247" s="95"/>
    </row>
    <row r="248" spans="1:28" ht="45" x14ac:dyDescent="0.25">
      <c r="A248" s="62" t="s">
        <v>269</v>
      </c>
      <c r="B248" s="39" t="s">
        <v>261</v>
      </c>
      <c r="C248" s="43"/>
      <c r="D248" s="26">
        <f>D249</f>
        <v>1000</v>
      </c>
      <c r="E248" s="106"/>
      <c r="F248" s="106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  <c r="Y248" s="95"/>
      <c r="Z248" s="95"/>
      <c r="AA248" s="95"/>
      <c r="AB248" s="95"/>
    </row>
    <row r="249" spans="1:28" ht="30" x14ac:dyDescent="0.25">
      <c r="A249" s="41" t="s">
        <v>109</v>
      </c>
      <c r="B249" s="39" t="s">
        <v>261</v>
      </c>
      <c r="C249" s="43" t="s">
        <v>130</v>
      </c>
      <c r="D249" s="26">
        <v>1000</v>
      </c>
      <c r="E249" s="106"/>
      <c r="F249" s="106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  <c r="AA249" s="95"/>
      <c r="AB249" s="95"/>
    </row>
    <row r="250" spans="1:28" ht="75" x14ac:dyDescent="0.25">
      <c r="A250" s="51" t="s">
        <v>219</v>
      </c>
      <c r="B250" s="39" t="s">
        <v>79</v>
      </c>
      <c r="C250" s="39"/>
      <c r="D250" s="26">
        <f>D251</f>
        <v>25639</v>
      </c>
      <c r="E250" s="106"/>
      <c r="F250" s="106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  <c r="X250" s="95"/>
      <c r="Y250" s="95"/>
      <c r="Z250" s="95"/>
      <c r="AA250" s="95"/>
      <c r="AB250" s="95"/>
    </row>
    <row r="251" spans="1:28" ht="30" x14ac:dyDescent="0.25">
      <c r="A251" s="41" t="s">
        <v>109</v>
      </c>
      <c r="B251" s="39" t="s">
        <v>79</v>
      </c>
      <c r="C251" s="39">
        <v>200</v>
      </c>
      <c r="D251" s="26">
        <v>25639</v>
      </c>
      <c r="E251" s="106"/>
      <c r="F251" s="106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  <c r="X251" s="95"/>
      <c r="Y251" s="95"/>
      <c r="Z251" s="95"/>
      <c r="AA251" s="95"/>
      <c r="AB251" s="95"/>
    </row>
    <row r="252" spans="1:28" ht="60" customHeight="1" x14ac:dyDescent="0.25">
      <c r="A252" s="41" t="s">
        <v>401</v>
      </c>
      <c r="B252" s="39" t="s">
        <v>402</v>
      </c>
      <c r="C252" s="39"/>
      <c r="D252" s="26">
        <f>D253</f>
        <v>6930</v>
      </c>
      <c r="E252" s="106"/>
      <c r="F252" s="106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  <c r="AA252" s="95"/>
      <c r="AB252" s="95"/>
    </row>
    <row r="253" spans="1:28" ht="29.25" customHeight="1" x14ac:dyDescent="0.25">
      <c r="A253" s="41" t="s">
        <v>109</v>
      </c>
      <c r="B253" s="39" t="s">
        <v>402</v>
      </c>
      <c r="C253" s="39">
        <v>200</v>
      </c>
      <c r="D253" s="26">
        <f>K253+L253</f>
        <v>6930</v>
      </c>
      <c r="E253" s="106"/>
      <c r="F253" s="106"/>
      <c r="G253" s="95"/>
      <c r="H253" s="95"/>
      <c r="I253" s="95"/>
      <c r="J253" s="95"/>
      <c r="K253" s="95">
        <v>0</v>
      </c>
      <c r="L253" s="95">
        <v>6930</v>
      </c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  <c r="AA253" s="95"/>
      <c r="AB253" s="95"/>
    </row>
    <row r="254" spans="1:28" ht="69" customHeight="1" x14ac:dyDescent="0.25">
      <c r="A254" s="52" t="s">
        <v>115</v>
      </c>
      <c r="B254" s="39" t="s">
        <v>170</v>
      </c>
      <c r="C254" s="39"/>
      <c r="D254" s="26">
        <f>D255</f>
        <v>259</v>
      </c>
      <c r="E254" s="106"/>
      <c r="F254" s="106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  <c r="X254" s="95"/>
      <c r="Y254" s="95"/>
      <c r="Z254" s="95"/>
      <c r="AA254" s="95"/>
      <c r="AB254" s="95"/>
    </row>
    <row r="255" spans="1:28" ht="30" x14ac:dyDescent="0.25">
      <c r="A255" s="41" t="s">
        <v>109</v>
      </c>
      <c r="B255" s="39" t="s">
        <v>170</v>
      </c>
      <c r="C255" s="39">
        <v>200</v>
      </c>
      <c r="D255" s="26">
        <v>259</v>
      </c>
      <c r="E255" s="106"/>
      <c r="F255" s="106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  <c r="AA255" s="95"/>
      <c r="AB255" s="95"/>
    </row>
    <row r="256" spans="1:28" ht="60" x14ac:dyDescent="0.25">
      <c r="A256" s="41" t="s">
        <v>403</v>
      </c>
      <c r="B256" s="39" t="s">
        <v>404</v>
      </c>
      <c r="C256" s="39"/>
      <c r="D256" s="26">
        <f>D257</f>
        <v>70</v>
      </c>
      <c r="E256" s="106"/>
      <c r="F256" s="106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  <c r="X256" s="95"/>
      <c r="Y256" s="95"/>
      <c r="Z256" s="95"/>
      <c r="AA256" s="95"/>
      <c r="AB256" s="95"/>
    </row>
    <row r="257" spans="1:28" ht="30" x14ac:dyDescent="0.25">
      <c r="A257" s="41" t="s">
        <v>109</v>
      </c>
      <c r="B257" s="39" t="s">
        <v>404</v>
      </c>
      <c r="C257" s="39">
        <v>200</v>
      </c>
      <c r="D257" s="26">
        <f>L257</f>
        <v>70</v>
      </c>
      <c r="E257" s="106"/>
      <c r="F257" s="106"/>
      <c r="G257" s="95"/>
      <c r="H257" s="95"/>
      <c r="I257" s="95"/>
      <c r="J257" s="95"/>
      <c r="K257" s="95">
        <v>0</v>
      </c>
      <c r="L257" s="95">
        <v>70</v>
      </c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  <c r="X257" s="95"/>
      <c r="Y257" s="95"/>
      <c r="Z257" s="95"/>
      <c r="AA257" s="95"/>
      <c r="AB257" s="95"/>
    </row>
    <row r="258" spans="1:28" ht="30" x14ac:dyDescent="0.25">
      <c r="A258" s="49" t="s">
        <v>221</v>
      </c>
      <c r="B258" s="50" t="s">
        <v>80</v>
      </c>
      <c r="C258" s="50"/>
      <c r="D258" s="25">
        <f>D259</f>
        <v>481.70000000000005</v>
      </c>
      <c r="E258" s="105"/>
      <c r="F258" s="10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  <c r="AA258" s="95"/>
      <c r="AB258" s="95"/>
    </row>
    <row r="259" spans="1:28" ht="30" x14ac:dyDescent="0.25">
      <c r="A259" s="51" t="s">
        <v>23</v>
      </c>
      <c r="B259" s="39" t="s">
        <v>81</v>
      </c>
      <c r="C259" s="39"/>
      <c r="D259" s="26">
        <f>D260</f>
        <v>481.70000000000005</v>
      </c>
      <c r="E259" s="106"/>
      <c r="F259" s="106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  <c r="X259" s="95"/>
      <c r="Y259" s="95"/>
      <c r="Z259" s="95"/>
      <c r="AA259" s="95"/>
      <c r="AB259" s="95"/>
    </row>
    <row r="260" spans="1:28" ht="45" x14ac:dyDescent="0.25">
      <c r="A260" s="51" t="s">
        <v>172</v>
      </c>
      <c r="B260" s="39" t="s">
        <v>173</v>
      </c>
      <c r="C260" s="39"/>
      <c r="D260" s="26">
        <f>D261</f>
        <v>481.70000000000005</v>
      </c>
      <c r="E260" s="106"/>
      <c r="F260" s="106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  <c r="AA260" s="95"/>
      <c r="AB260" s="95"/>
    </row>
    <row r="261" spans="1:28" ht="30" x14ac:dyDescent="0.25">
      <c r="A261" s="41" t="s">
        <v>109</v>
      </c>
      <c r="B261" s="39" t="s">
        <v>173</v>
      </c>
      <c r="C261" s="39">
        <v>200</v>
      </c>
      <c r="D261" s="26">
        <f>O261+P261+W261+Y261</f>
        <v>481.70000000000005</v>
      </c>
      <c r="E261" s="106"/>
      <c r="F261" s="106"/>
      <c r="G261" s="95"/>
      <c r="H261" s="95"/>
      <c r="I261" s="95"/>
      <c r="J261" s="95"/>
      <c r="K261" s="95"/>
      <c r="L261" s="95"/>
      <c r="M261" s="95"/>
      <c r="N261" s="95"/>
      <c r="O261" s="95">
        <v>200</v>
      </c>
      <c r="P261" s="95">
        <v>158</v>
      </c>
      <c r="Q261" s="95"/>
      <c r="R261" s="95"/>
      <c r="S261" s="95"/>
      <c r="T261" s="95"/>
      <c r="U261" s="95"/>
      <c r="V261" s="95"/>
      <c r="W261" s="95">
        <v>1560.2</v>
      </c>
      <c r="X261" s="95"/>
      <c r="Y261" s="95">
        <v>-1436.5</v>
      </c>
      <c r="Z261" s="95"/>
      <c r="AA261" s="95"/>
      <c r="AB261" s="95"/>
    </row>
    <row r="262" spans="1:28" ht="85.5" x14ac:dyDescent="0.25">
      <c r="A262" s="63" t="s">
        <v>301</v>
      </c>
      <c r="B262" s="46" t="s">
        <v>82</v>
      </c>
      <c r="C262" s="46"/>
      <c r="D262" s="24">
        <f>D263+D301+D308</f>
        <v>71429</v>
      </c>
      <c r="E262" s="104"/>
      <c r="F262" s="104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  <c r="X262" s="95"/>
      <c r="Y262" s="95"/>
      <c r="Z262" s="95"/>
      <c r="AA262" s="95"/>
      <c r="AB262" s="95"/>
    </row>
    <row r="263" spans="1:28" ht="30" x14ac:dyDescent="0.25">
      <c r="A263" s="49" t="s">
        <v>213</v>
      </c>
      <c r="B263" s="50" t="s">
        <v>83</v>
      </c>
      <c r="C263" s="50"/>
      <c r="D263" s="25">
        <f>D264</f>
        <v>63987.299999999996</v>
      </c>
      <c r="E263" s="105"/>
      <c r="F263" s="10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  <c r="X263" s="95"/>
      <c r="Y263" s="95"/>
      <c r="Z263" s="95"/>
      <c r="AA263" s="95"/>
      <c r="AB263" s="95"/>
    </row>
    <row r="264" spans="1:28" ht="30" x14ac:dyDescent="0.25">
      <c r="A264" s="51" t="s">
        <v>27</v>
      </c>
      <c r="B264" s="39" t="s">
        <v>84</v>
      </c>
      <c r="C264" s="39"/>
      <c r="D264" s="26">
        <f>D265+D269+D272+D274+D277+D286+D288+D291+D297+D299+D293+D295+D280+D282+D284</f>
        <v>63987.299999999996</v>
      </c>
      <c r="E264" s="106"/>
      <c r="F264" s="106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  <c r="X264" s="95"/>
      <c r="Y264" s="95"/>
      <c r="Z264" s="95"/>
      <c r="AA264" s="95"/>
      <c r="AB264" s="95"/>
    </row>
    <row r="265" spans="1:28" ht="30" x14ac:dyDescent="0.25">
      <c r="A265" s="51" t="s">
        <v>96</v>
      </c>
      <c r="B265" s="39" t="s">
        <v>85</v>
      </c>
      <c r="C265" s="39"/>
      <c r="D265" s="26">
        <f>D266+D267+D268</f>
        <v>50596.4</v>
      </c>
      <c r="E265" s="106"/>
      <c r="F265" s="106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  <c r="X265" s="95"/>
      <c r="Y265" s="95"/>
      <c r="Z265" s="95"/>
      <c r="AA265" s="95"/>
      <c r="AB265" s="95"/>
    </row>
    <row r="266" spans="1:28" ht="60" x14ac:dyDescent="0.25">
      <c r="A266" s="51" t="s">
        <v>111</v>
      </c>
      <c r="B266" s="39" t="s">
        <v>85</v>
      </c>
      <c r="C266" s="39">
        <v>100</v>
      </c>
      <c r="D266" s="26">
        <f>K266+L266+P266+U266+W266+Y266+AA266</f>
        <v>43408.3</v>
      </c>
      <c r="E266" s="106"/>
      <c r="F266" s="106"/>
      <c r="G266" s="95"/>
      <c r="H266" s="95"/>
      <c r="I266" s="95"/>
      <c r="J266" s="95"/>
      <c r="K266" s="95">
        <v>38635.4</v>
      </c>
      <c r="L266" s="95">
        <v>5668.9</v>
      </c>
      <c r="M266" s="95"/>
      <c r="N266" s="95"/>
      <c r="O266" s="95"/>
      <c r="P266" s="95">
        <v>-826.1</v>
      </c>
      <c r="Q266" s="95"/>
      <c r="R266" s="95"/>
      <c r="S266" s="95"/>
      <c r="T266" s="95"/>
      <c r="U266" s="95">
        <v>80.400000000000006</v>
      </c>
      <c r="V266" s="95"/>
      <c r="W266" s="95">
        <v>125</v>
      </c>
      <c r="X266" s="95"/>
      <c r="Y266" s="95">
        <v>-312.3</v>
      </c>
      <c r="Z266" s="95"/>
      <c r="AA266" s="95">
        <v>37</v>
      </c>
      <c r="AB266" s="95"/>
    </row>
    <row r="267" spans="1:28" ht="30" x14ac:dyDescent="0.25">
      <c r="A267" s="41" t="s">
        <v>109</v>
      </c>
      <c r="B267" s="39" t="s">
        <v>85</v>
      </c>
      <c r="C267" s="39">
        <v>200</v>
      </c>
      <c r="D267" s="26">
        <f>K267+L267+S267+U267+W267+Y267</f>
        <v>7123.1</v>
      </c>
      <c r="E267" s="106"/>
      <c r="F267" s="106"/>
      <c r="G267" s="95"/>
      <c r="H267" s="95"/>
      <c r="I267" s="95"/>
      <c r="J267" s="95"/>
      <c r="K267" s="95">
        <v>5045.6000000000004</v>
      </c>
      <c r="L267" s="95">
        <v>100</v>
      </c>
      <c r="M267" s="95"/>
      <c r="N267" s="95"/>
      <c r="O267" s="95"/>
      <c r="P267" s="95"/>
      <c r="Q267" s="95"/>
      <c r="R267" s="95"/>
      <c r="S267" s="95">
        <v>312.5</v>
      </c>
      <c r="T267" s="95"/>
      <c r="U267" s="95">
        <v>1315</v>
      </c>
      <c r="V267" s="95"/>
      <c r="W267" s="95">
        <v>200</v>
      </c>
      <c r="X267" s="95"/>
      <c r="Y267" s="95">
        <v>150</v>
      </c>
      <c r="Z267" s="95"/>
      <c r="AA267" s="95"/>
      <c r="AB267" s="95"/>
    </row>
    <row r="268" spans="1:28" x14ac:dyDescent="0.25">
      <c r="A268" s="41" t="s">
        <v>112</v>
      </c>
      <c r="B268" s="39" t="s">
        <v>85</v>
      </c>
      <c r="C268" s="39">
        <v>800</v>
      </c>
      <c r="D268" s="26">
        <v>65</v>
      </c>
      <c r="E268" s="106"/>
      <c r="F268" s="106"/>
      <c r="G268" s="95"/>
      <c r="H268" s="95"/>
      <c r="I268" s="95"/>
      <c r="J268" s="95"/>
      <c r="K268" s="95"/>
      <c r="L268" s="95" t="s">
        <v>405</v>
      </c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  <c r="AA268" s="95"/>
      <c r="AB268" s="95"/>
    </row>
    <row r="269" spans="1:28" ht="45" x14ac:dyDescent="0.25">
      <c r="A269" s="41" t="s">
        <v>160</v>
      </c>
      <c r="B269" s="39" t="s">
        <v>146</v>
      </c>
      <c r="C269" s="39"/>
      <c r="D269" s="26">
        <f>D270+D271</f>
        <v>4346.8999999999996</v>
      </c>
      <c r="E269" s="106"/>
      <c r="F269" s="106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  <c r="AA269" s="95"/>
      <c r="AB269" s="95"/>
    </row>
    <row r="270" spans="1:28" ht="60" x14ac:dyDescent="0.25">
      <c r="A270" s="51" t="s">
        <v>111</v>
      </c>
      <c r="B270" s="39" t="s">
        <v>146</v>
      </c>
      <c r="C270" s="39">
        <v>100</v>
      </c>
      <c r="D270" s="26">
        <f>E270+Y270+AA270</f>
        <v>4299.7</v>
      </c>
      <c r="E270" s="106">
        <v>3700</v>
      </c>
      <c r="F270" s="106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>
        <v>553.70000000000005</v>
      </c>
      <c r="Z270" s="95"/>
      <c r="AA270" s="95">
        <v>46</v>
      </c>
      <c r="AB270" s="95"/>
    </row>
    <row r="271" spans="1:28" x14ac:dyDescent="0.25">
      <c r="A271" s="51" t="s">
        <v>113</v>
      </c>
      <c r="B271" s="39" t="s">
        <v>146</v>
      </c>
      <c r="C271" s="39">
        <v>300</v>
      </c>
      <c r="D271" s="26">
        <f>I271+J271</f>
        <v>47.2</v>
      </c>
      <c r="E271" s="106"/>
      <c r="F271" s="106"/>
      <c r="G271" s="95"/>
      <c r="H271" s="95"/>
      <c r="I271" s="95">
        <v>0</v>
      </c>
      <c r="J271" s="95">
        <v>47.2</v>
      </c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  <c r="AA271" s="95"/>
      <c r="AB271" s="95"/>
    </row>
    <row r="272" spans="1:28" x14ac:dyDescent="0.25">
      <c r="A272" s="41" t="s">
        <v>341</v>
      </c>
      <c r="B272" s="39" t="s">
        <v>145</v>
      </c>
      <c r="C272" s="39"/>
      <c r="D272" s="26">
        <f>D273</f>
        <v>2255.2000000000003</v>
      </c>
      <c r="E272" s="106"/>
      <c r="F272" s="106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  <c r="AA272" s="95"/>
      <c r="AB272" s="95"/>
    </row>
    <row r="273" spans="1:28" ht="60" x14ac:dyDescent="0.25">
      <c r="A273" s="41" t="s">
        <v>111</v>
      </c>
      <c r="B273" s="39" t="s">
        <v>145</v>
      </c>
      <c r="C273" s="39">
        <v>100</v>
      </c>
      <c r="D273" s="26">
        <f>K273+L273</f>
        <v>2255.2000000000003</v>
      </c>
      <c r="E273" s="106"/>
      <c r="F273" s="106"/>
      <c r="G273" s="95"/>
      <c r="H273" s="95"/>
      <c r="I273" s="95"/>
      <c r="J273" s="95"/>
      <c r="K273" s="95">
        <v>2136.8000000000002</v>
      </c>
      <c r="L273" s="95">
        <v>118.4</v>
      </c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  <c r="AA273" s="95"/>
      <c r="AB273" s="95"/>
    </row>
    <row r="274" spans="1:28" x14ac:dyDescent="0.25">
      <c r="A274" s="51" t="s">
        <v>100</v>
      </c>
      <c r="B274" s="39" t="s">
        <v>86</v>
      </c>
      <c r="C274" s="39"/>
      <c r="D274" s="26">
        <f>D275+D276</f>
        <v>243</v>
      </c>
      <c r="E274" s="106"/>
      <c r="F274" s="106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  <c r="AA274" s="95"/>
      <c r="AB274" s="95"/>
    </row>
    <row r="275" spans="1:28" ht="60" x14ac:dyDescent="0.25">
      <c r="A275" s="51" t="s">
        <v>111</v>
      </c>
      <c r="B275" s="39" t="s">
        <v>86</v>
      </c>
      <c r="C275" s="39">
        <v>100</v>
      </c>
      <c r="D275" s="26">
        <f>E275+S275</f>
        <v>0</v>
      </c>
      <c r="E275" s="106">
        <v>3</v>
      </c>
      <c r="F275" s="106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>
        <v>-3</v>
      </c>
      <c r="T275" s="95"/>
      <c r="U275" s="95"/>
      <c r="V275" s="95"/>
      <c r="W275" s="95"/>
      <c r="X275" s="95"/>
      <c r="Y275" s="95"/>
      <c r="Z275" s="95"/>
      <c r="AA275" s="95"/>
      <c r="AB275" s="95"/>
    </row>
    <row r="276" spans="1:28" ht="30" x14ac:dyDescent="0.25">
      <c r="A276" s="41" t="s">
        <v>109</v>
      </c>
      <c r="B276" s="39" t="s">
        <v>86</v>
      </c>
      <c r="C276" s="39">
        <v>200</v>
      </c>
      <c r="D276" s="26">
        <f>E276+S276+W276</f>
        <v>243</v>
      </c>
      <c r="E276" s="106">
        <v>30</v>
      </c>
      <c r="F276" s="106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>
        <v>3</v>
      </c>
      <c r="T276" s="95"/>
      <c r="U276" s="95"/>
      <c r="V276" s="95"/>
      <c r="W276" s="95">
        <v>210</v>
      </c>
      <c r="X276" s="95"/>
      <c r="Y276" s="95"/>
      <c r="Z276" s="95"/>
      <c r="AA276" s="95"/>
      <c r="AB276" s="95"/>
    </row>
    <row r="277" spans="1:28" x14ac:dyDescent="0.25">
      <c r="A277" s="51" t="s">
        <v>101</v>
      </c>
      <c r="B277" s="39" t="s">
        <v>87</v>
      </c>
      <c r="C277" s="39"/>
      <c r="D277" s="26">
        <f>D278+D279</f>
        <v>2638.7</v>
      </c>
      <c r="E277" s="106"/>
      <c r="F277" s="106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  <c r="AA277" s="95"/>
      <c r="AB277" s="95"/>
    </row>
    <row r="278" spans="1:28" ht="30" x14ac:dyDescent="0.25">
      <c r="A278" s="41" t="s">
        <v>109</v>
      </c>
      <c r="B278" s="39" t="s">
        <v>87</v>
      </c>
      <c r="C278" s="39">
        <v>200</v>
      </c>
      <c r="D278" s="26">
        <f>E278+Y278</f>
        <v>8.6000000000000014</v>
      </c>
      <c r="E278" s="106">
        <v>30</v>
      </c>
      <c r="F278" s="106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>
        <v>-21.4</v>
      </c>
      <c r="Z278" s="95"/>
      <c r="AA278" s="95"/>
      <c r="AB278" s="95"/>
    </row>
    <row r="279" spans="1:28" x14ac:dyDescent="0.25">
      <c r="A279" s="51" t="s">
        <v>113</v>
      </c>
      <c r="B279" s="39" t="s">
        <v>87</v>
      </c>
      <c r="C279" s="39">
        <v>300</v>
      </c>
      <c r="D279" s="26">
        <f>E279+Y279</f>
        <v>2630.1</v>
      </c>
      <c r="E279" s="106">
        <v>3000.1</v>
      </c>
      <c r="F279" s="106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>
        <v>-370</v>
      </c>
      <c r="Z279" s="95"/>
      <c r="AA279" s="95"/>
      <c r="AB279" s="95"/>
    </row>
    <row r="280" spans="1:28" ht="79.5" customHeight="1" x14ac:dyDescent="0.25">
      <c r="A280" s="38" t="s">
        <v>352</v>
      </c>
      <c r="B280" s="39" t="s">
        <v>354</v>
      </c>
      <c r="C280" s="43"/>
      <c r="D280" s="27">
        <f>D281</f>
        <v>238</v>
      </c>
      <c r="E280" s="111"/>
      <c r="F280" s="111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  <c r="AA280" s="95"/>
      <c r="AB280" s="95"/>
    </row>
    <row r="281" spans="1:28" ht="30" x14ac:dyDescent="0.25">
      <c r="A281" s="38" t="s">
        <v>109</v>
      </c>
      <c r="B281" s="39" t="s">
        <v>354</v>
      </c>
      <c r="C281" s="43" t="s">
        <v>130</v>
      </c>
      <c r="D281" s="27">
        <v>238</v>
      </c>
      <c r="E281" s="111"/>
      <c r="F281" s="111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5"/>
      <c r="Y281" s="95"/>
      <c r="Z281" s="95"/>
      <c r="AA281" s="95"/>
      <c r="AB281" s="95"/>
    </row>
    <row r="282" spans="1:28" ht="45" x14ac:dyDescent="0.25">
      <c r="A282" s="38" t="s">
        <v>357</v>
      </c>
      <c r="B282" s="39" t="s">
        <v>355</v>
      </c>
      <c r="C282" s="43"/>
      <c r="D282" s="27">
        <f>D283</f>
        <v>15</v>
      </c>
      <c r="E282" s="111"/>
      <c r="F282" s="111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  <c r="X282" s="95"/>
      <c r="Y282" s="95"/>
      <c r="Z282" s="95"/>
      <c r="AA282" s="95"/>
      <c r="AB282" s="95"/>
    </row>
    <row r="283" spans="1:28" ht="30" x14ac:dyDescent="0.25">
      <c r="A283" s="38" t="s">
        <v>109</v>
      </c>
      <c r="B283" s="39" t="s">
        <v>355</v>
      </c>
      <c r="C283" s="43" t="s">
        <v>130</v>
      </c>
      <c r="D283" s="27">
        <v>15</v>
      </c>
      <c r="E283" s="111"/>
      <c r="F283" s="111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  <c r="AA283" s="95"/>
      <c r="AB283" s="95"/>
    </row>
    <row r="284" spans="1:28" ht="30" x14ac:dyDescent="0.25">
      <c r="A284" s="38" t="s">
        <v>353</v>
      </c>
      <c r="B284" s="39" t="s">
        <v>356</v>
      </c>
      <c r="C284" s="43"/>
      <c r="D284" s="27">
        <f>D285</f>
        <v>104</v>
      </c>
      <c r="E284" s="111"/>
      <c r="F284" s="111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  <c r="AA284" s="95"/>
      <c r="AB284" s="95"/>
    </row>
    <row r="285" spans="1:28" x14ac:dyDescent="0.25">
      <c r="A285" s="38" t="s">
        <v>112</v>
      </c>
      <c r="B285" s="39" t="s">
        <v>356</v>
      </c>
      <c r="C285" s="43" t="s">
        <v>133</v>
      </c>
      <c r="D285" s="27">
        <f>E285+S285</f>
        <v>104</v>
      </c>
      <c r="E285" s="111">
        <v>80</v>
      </c>
      <c r="F285" s="111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>
        <v>24</v>
      </c>
      <c r="T285" s="95"/>
      <c r="U285" s="95"/>
      <c r="V285" s="95"/>
      <c r="W285" s="95"/>
      <c r="X285" s="95"/>
      <c r="Y285" s="95"/>
      <c r="Z285" s="95"/>
      <c r="AA285" s="95"/>
      <c r="AB285" s="95"/>
    </row>
    <row r="286" spans="1:28" ht="93" customHeight="1" x14ac:dyDescent="0.25">
      <c r="A286" s="52" t="s">
        <v>158</v>
      </c>
      <c r="B286" s="39" t="s">
        <v>88</v>
      </c>
      <c r="C286" s="39"/>
      <c r="D286" s="26">
        <f>D287</f>
        <v>90</v>
      </c>
      <c r="E286" s="106"/>
      <c r="F286" s="106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  <c r="AA286" s="95"/>
      <c r="AB286" s="95"/>
    </row>
    <row r="287" spans="1:28" x14ac:dyDescent="0.25">
      <c r="A287" s="51" t="s">
        <v>113</v>
      </c>
      <c r="B287" s="39" t="s">
        <v>88</v>
      </c>
      <c r="C287" s="39">
        <v>300</v>
      </c>
      <c r="D287" s="26">
        <v>90</v>
      </c>
      <c r="E287" s="106"/>
      <c r="F287" s="106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  <c r="AA287" s="95"/>
      <c r="AB287" s="95"/>
    </row>
    <row r="288" spans="1:28" ht="60" x14ac:dyDescent="0.25">
      <c r="A288" s="51" t="s">
        <v>118</v>
      </c>
      <c r="B288" s="39" t="s">
        <v>89</v>
      </c>
      <c r="C288" s="39"/>
      <c r="D288" s="26">
        <f>D289+D290</f>
        <v>696</v>
      </c>
      <c r="E288" s="106"/>
      <c r="F288" s="106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  <c r="X288" s="95"/>
      <c r="Y288" s="95"/>
      <c r="Z288" s="95"/>
      <c r="AA288" s="95"/>
      <c r="AB288" s="95"/>
    </row>
    <row r="289" spans="1:28" ht="60" x14ac:dyDescent="0.25">
      <c r="A289" s="51" t="s">
        <v>111</v>
      </c>
      <c r="B289" s="39" t="s">
        <v>89</v>
      </c>
      <c r="C289" s="39">
        <v>100</v>
      </c>
      <c r="D289" s="26">
        <f>E289+R289+Y289</f>
        <v>649.70000000000005</v>
      </c>
      <c r="E289" s="106">
        <v>611.20000000000005</v>
      </c>
      <c r="F289" s="106"/>
      <c r="G289" s="95"/>
      <c r="H289" s="95"/>
      <c r="I289" s="95"/>
      <c r="J289" s="95"/>
      <c r="K289" s="95"/>
      <c r="L289" s="95" t="s">
        <v>406</v>
      </c>
      <c r="M289" s="95"/>
      <c r="N289" s="95"/>
      <c r="O289" s="95"/>
      <c r="P289" s="95"/>
      <c r="Q289" s="95"/>
      <c r="R289" s="95">
        <v>33.200000000000003</v>
      </c>
      <c r="S289" s="95"/>
      <c r="T289" s="95"/>
      <c r="U289" s="95"/>
      <c r="V289" s="95"/>
      <c r="W289" s="95"/>
      <c r="X289" s="95"/>
      <c r="Y289" s="95">
        <v>5.3</v>
      </c>
      <c r="Z289" s="95"/>
      <c r="AA289" s="95"/>
      <c r="AB289" s="95"/>
    </row>
    <row r="290" spans="1:28" ht="30" x14ac:dyDescent="0.25">
      <c r="A290" s="41" t="s">
        <v>109</v>
      </c>
      <c r="B290" s="39" t="s">
        <v>89</v>
      </c>
      <c r="C290" s="39">
        <v>200</v>
      </c>
      <c r="D290" s="26">
        <f>E290+R290+Y290</f>
        <v>46.3</v>
      </c>
      <c r="E290" s="106">
        <v>42.8</v>
      </c>
      <c r="F290" s="106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>
        <v>8.8000000000000007</v>
      </c>
      <c r="S290" s="95"/>
      <c r="T290" s="95"/>
      <c r="U290" s="95"/>
      <c r="V290" s="95"/>
      <c r="W290" s="95"/>
      <c r="X290" s="95"/>
      <c r="Y290" s="95">
        <v>-5.3</v>
      </c>
      <c r="Z290" s="95"/>
      <c r="AA290" s="95"/>
      <c r="AB290" s="95"/>
    </row>
    <row r="291" spans="1:28" ht="75" x14ac:dyDescent="0.25">
      <c r="A291" s="41" t="s">
        <v>139</v>
      </c>
      <c r="B291" s="39" t="s">
        <v>90</v>
      </c>
      <c r="C291" s="39"/>
      <c r="D291" s="26">
        <f>D292</f>
        <v>1</v>
      </c>
      <c r="E291" s="106"/>
      <c r="F291" s="106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  <c r="X291" s="95"/>
      <c r="Y291" s="95"/>
      <c r="Z291" s="95"/>
      <c r="AA291" s="95"/>
      <c r="AB291" s="95"/>
    </row>
    <row r="292" spans="1:28" ht="30" x14ac:dyDescent="0.25">
      <c r="A292" s="41" t="s">
        <v>109</v>
      </c>
      <c r="B292" s="39" t="s">
        <v>90</v>
      </c>
      <c r="C292" s="39">
        <v>200</v>
      </c>
      <c r="D292" s="26">
        <v>1</v>
      </c>
      <c r="E292" s="106"/>
      <c r="F292" s="106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  <c r="X292" s="95"/>
      <c r="Y292" s="95"/>
      <c r="Z292" s="95"/>
      <c r="AA292" s="95"/>
      <c r="AB292" s="95"/>
    </row>
    <row r="293" spans="1:28" ht="105" x14ac:dyDescent="0.25">
      <c r="A293" s="51" t="s">
        <v>342</v>
      </c>
      <c r="B293" s="39" t="s">
        <v>256</v>
      </c>
      <c r="C293" s="39"/>
      <c r="D293" s="26">
        <f>D294</f>
        <v>2136</v>
      </c>
      <c r="E293" s="106"/>
      <c r="F293" s="106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  <c r="X293" s="95"/>
      <c r="Y293" s="95"/>
      <c r="Z293" s="95"/>
      <c r="AA293" s="95"/>
      <c r="AB293" s="95"/>
    </row>
    <row r="294" spans="1:28" ht="30" x14ac:dyDescent="0.25">
      <c r="A294" s="41" t="s">
        <v>109</v>
      </c>
      <c r="B294" s="39" t="s">
        <v>256</v>
      </c>
      <c r="C294" s="39">
        <v>200</v>
      </c>
      <c r="D294" s="26">
        <f>G294+H294+Y294</f>
        <v>2136</v>
      </c>
      <c r="E294" s="106"/>
      <c r="F294" s="106"/>
      <c r="G294" s="95">
        <v>1506.2</v>
      </c>
      <c r="H294" s="95">
        <v>303.8</v>
      </c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  <c r="X294" s="95"/>
      <c r="Y294" s="95">
        <v>326</v>
      </c>
      <c r="Z294" s="95"/>
      <c r="AA294" s="95"/>
      <c r="AB294" s="95"/>
    </row>
    <row r="295" spans="1:28" ht="68.25" customHeight="1" x14ac:dyDescent="0.25">
      <c r="A295" s="38" t="s">
        <v>280</v>
      </c>
      <c r="B295" s="39" t="s">
        <v>281</v>
      </c>
      <c r="C295" s="39"/>
      <c r="D295" s="26">
        <f>D296</f>
        <v>225</v>
      </c>
      <c r="E295" s="106"/>
      <c r="F295" s="106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  <c r="X295" s="95"/>
      <c r="Y295" s="95"/>
      <c r="Z295" s="95"/>
      <c r="AA295" s="95"/>
      <c r="AB295" s="95"/>
    </row>
    <row r="296" spans="1:28" ht="30" x14ac:dyDescent="0.25">
      <c r="A296" s="41" t="s">
        <v>109</v>
      </c>
      <c r="B296" s="39" t="s">
        <v>281</v>
      </c>
      <c r="C296" s="39">
        <v>200</v>
      </c>
      <c r="D296" s="26">
        <v>225</v>
      </c>
      <c r="E296" s="106"/>
      <c r="F296" s="106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  <c r="X296" s="95"/>
      <c r="Y296" s="95"/>
      <c r="Z296" s="95"/>
      <c r="AA296" s="95"/>
      <c r="AB296" s="95"/>
    </row>
    <row r="297" spans="1:28" ht="60" x14ac:dyDescent="0.25">
      <c r="A297" s="51" t="s">
        <v>251</v>
      </c>
      <c r="B297" s="39" t="s">
        <v>164</v>
      </c>
      <c r="C297" s="39"/>
      <c r="D297" s="26">
        <f>D298</f>
        <v>5.0999999999999996</v>
      </c>
      <c r="E297" s="106"/>
      <c r="F297" s="106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  <c r="X297" s="95"/>
      <c r="Y297" s="95"/>
      <c r="Z297" s="95"/>
      <c r="AA297" s="95"/>
      <c r="AB297" s="95"/>
    </row>
    <row r="298" spans="1:28" ht="30" x14ac:dyDescent="0.25">
      <c r="A298" s="41" t="s">
        <v>109</v>
      </c>
      <c r="B298" s="39" t="s">
        <v>164</v>
      </c>
      <c r="C298" s="39">
        <v>200</v>
      </c>
      <c r="D298" s="26">
        <f>G298+H298</f>
        <v>5.0999999999999996</v>
      </c>
      <c r="E298" s="106"/>
      <c r="F298" s="106"/>
      <c r="G298" s="95">
        <v>1.2</v>
      </c>
      <c r="H298" s="95">
        <v>3.9</v>
      </c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  <c r="X298" s="95"/>
      <c r="Y298" s="95"/>
      <c r="Z298" s="95"/>
      <c r="AA298" s="95"/>
      <c r="AB298" s="95"/>
    </row>
    <row r="299" spans="1:28" ht="58.5" customHeight="1" x14ac:dyDescent="0.25">
      <c r="A299" s="41" t="s">
        <v>272</v>
      </c>
      <c r="B299" s="39" t="s">
        <v>234</v>
      </c>
      <c r="C299" s="39"/>
      <c r="D299" s="26">
        <f>D300</f>
        <v>397</v>
      </c>
      <c r="E299" s="106"/>
      <c r="F299" s="106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  <c r="X299" s="95"/>
      <c r="Y299" s="95"/>
      <c r="Z299" s="95"/>
      <c r="AA299" s="95"/>
      <c r="AB299" s="95"/>
    </row>
    <row r="300" spans="1:28" ht="30" x14ac:dyDescent="0.25">
      <c r="A300" s="41" t="s">
        <v>108</v>
      </c>
      <c r="B300" s="39" t="s">
        <v>234</v>
      </c>
      <c r="C300" s="39">
        <v>600</v>
      </c>
      <c r="D300" s="26">
        <v>397</v>
      </c>
      <c r="E300" s="106"/>
      <c r="F300" s="106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  <c r="AA300" s="95"/>
      <c r="AB300" s="95"/>
    </row>
    <row r="301" spans="1:28" ht="45" x14ac:dyDescent="0.25">
      <c r="A301" s="49" t="s">
        <v>214</v>
      </c>
      <c r="B301" s="50" t="s">
        <v>200</v>
      </c>
      <c r="C301" s="50"/>
      <c r="D301" s="25">
        <f>D302</f>
        <v>6927.7</v>
      </c>
      <c r="E301" s="105"/>
      <c r="F301" s="10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  <c r="X301" s="95"/>
      <c r="Y301" s="95"/>
      <c r="Z301" s="95"/>
      <c r="AA301" s="95"/>
      <c r="AB301" s="95"/>
    </row>
    <row r="302" spans="1:28" ht="30" x14ac:dyDescent="0.25">
      <c r="A302" s="51" t="s">
        <v>122</v>
      </c>
      <c r="B302" s="39" t="s">
        <v>201</v>
      </c>
      <c r="C302" s="39"/>
      <c r="D302" s="26">
        <f>D303+D306</f>
        <v>6927.7</v>
      </c>
      <c r="E302" s="106"/>
      <c r="F302" s="106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</row>
    <row r="303" spans="1:28" ht="30" x14ac:dyDescent="0.25">
      <c r="A303" s="51" t="s">
        <v>96</v>
      </c>
      <c r="B303" s="39" t="s">
        <v>202</v>
      </c>
      <c r="C303" s="39"/>
      <c r="D303" s="26">
        <f>D304+D305</f>
        <v>6777.3</v>
      </c>
      <c r="E303" s="106"/>
      <c r="F303" s="106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</row>
    <row r="304" spans="1:28" ht="60" x14ac:dyDescent="0.25">
      <c r="A304" s="51" t="s">
        <v>111</v>
      </c>
      <c r="B304" s="39" t="s">
        <v>202</v>
      </c>
      <c r="C304" s="39">
        <v>100</v>
      </c>
      <c r="D304" s="26">
        <f>K304+L304+P304+Y304</f>
        <v>6135.8</v>
      </c>
      <c r="E304" s="106"/>
      <c r="F304" s="106"/>
      <c r="G304" s="95"/>
      <c r="H304" s="95"/>
      <c r="I304" s="95"/>
      <c r="J304" s="95"/>
      <c r="K304" s="95">
        <v>5585.5</v>
      </c>
      <c r="L304" s="95">
        <v>214</v>
      </c>
      <c r="M304" s="95"/>
      <c r="N304" s="95"/>
      <c r="O304" s="95"/>
      <c r="P304" s="95">
        <v>441</v>
      </c>
      <c r="Q304" s="95"/>
      <c r="R304" s="95"/>
      <c r="S304" s="95"/>
      <c r="T304" s="95"/>
      <c r="U304" s="95"/>
      <c r="V304" s="95"/>
      <c r="W304" s="95"/>
      <c r="X304" s="95"/>
      <c r="Y304" s="95">
        <v>-104.7</v>
      </c>
      <c r="Z304" s="95"/>
      <c r="AA304" s="95"/>
      <c r="AB304" s="95"/>
    </row>
    <row r="305" spans="1:28" ht="30" x14ac:dyDescent="0.25">
      <c r="A305" s="41" t="s">
        <v>109</v>
      </c>
      <c r="B305" s="39" t="s">
        <v>202</v>
      </c>
      <c r="C305" s="39">
        <v>200</v>
      </c>
      <c r="D305" s="26">
        <f>E305+W305</f>
        <v>641.5</v>
      </c>
      <c r="E305" s="106">
        <v>686.5</v>
      </c>
      <c r="F305" s="106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>
        <v>-45</v>
      </c>
      <c r="X305" s="95"/>
      <c r="Y305" s="95"/>
      <c r="Z305" s="95"/>
      <c r="AA305" s="95"/>
      <c r="AB305" s="95"/>
    </row>
    <row r="306" spans="1:28" ht="45" x14ac:dyDescent="0.25">
      <c r="A306" s="41" t="s">
        <v>160</v>
      </c>
      <c r="B306" s="39" t="s">
        <v>199</v>
      </c>
      <c r="C306" s="39"/>
      <c r="D306" s="26">
        <f>D307</f>
        <v>150.4</v>
      </c>
      <c r="E306" s="106"/>
      <c r="F306" s="106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</row>
    <row r="307" spans="1:28" ht="60" x14ac:dyDescent="0.25">
      <c r="A307" s="51" t="s">
        <v>111</v>
      </c>
      <c r="B307" s="39" t="s">
        <v>199</v>
      </c>
      <c r="C307" s="39">
        <v>100</v>
      </c>
      <c r="D307" s="26">
        <v>150.4</v>
      </c>
      <c r="E307" s="106"/>
      <c r="F307" s="106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</row>
    <row r="308" spans="1:28" ht="45" x14ac:dyDescent="0.25">
      <c r="A308" s="49" t="s">
        <v>215</v>
      </c>
      <c r="B308" s="50" t="s">
        <v>91</v>
      </c>
      <c r="C308" s="50"/>
      <c r="D308" s="25">
        <f>D309+D314</f>
        <v>514</v>
      </c>
      <c r="E308" s="105"/>
      <c r="F308" s="10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</row>
    <row r="309" spans="1:28" ht="45" x14ac:dyDescent="0.25">
      <c r="A309" s="51" t="s">
        <v>159</v>
      </c>
      <c r="B309" s="39" t="s">
        <v>92</v>
      </c>
      <c r="C309" s="39"/>
      <c r="D309" s="26">
        <f>D310+D312</f>
        <v>380</v>
      </c>
      <c r="E309" s="106"/>
      <c r="F309" s="106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</row>
    <row r="310" spans="1:28" ht="63.75" customHeight="1" x14ac:dyDescent="0.25">
      <c r="A310" s="51" t="s">
        <v>165</v>
      </c>
      <c r="B310" s="39" t="s">
        <v>203</v>
      </c>
      <c r="C310" s="39"/>
      <c r="D310" s="26">
        <f>D311</f>
        <v>360</v>
      </c>
      <c r="E310" s="106"/>
      <c r="F310" s="106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</row>
    <row r="311" spans="1:28" x14ac:dyDescent="0.25">
      <c r="A311" s="51" t="s">
        <v>113</v>
      </c>
      <c r="B311" s="39" t="s">
        <v>203</v>
      </c>
      <c r="C311" s="39">
        <v>300</v>
      </c>
      <c r="D311" s="26">
        <f>K311+L311+N311+S311</f>
        <v>360</v>
      </c>
      <c r="E311" s="106"/>
      <c r="F311" s="106"/>
      <c r="G311" s="95"/>
      <c r="H311" s="95"/>
      <c r="I311" s="95"/>
      <c r="J311" s="95"/>
      <c r="K311" s="95">
        <v>300</v>
      </c>
      <c r="L311" s="95">
        <v>12.5</v>
      </c>
      <c r="M311" s="95"/>
      <c r="N311" s="95">
        <v>360</v>
      </c>
      <c r="O311" s="95"/>
      <c r="P311" s="95"/>
      <c r="Q311" s="95"/>
      <c r="R311" s="95"/>
      <c r="S311" s="95">
        <v>-312.5</v>
      </c>
      <c r="T311" s="95"/>
      <c r="U311" s="95"/>
      <c r="V311" s="95"/>
      <c r="W311" s="95"/>
      <c r="X311" s="95"/>
      <c r="Y311" s="95"/>
      <c r="Z311" s="95"/>
      <c r="AA311" s="95"/>
      <c r="AB311" s="95"/>
    </row>
    <row r="312" spans="1:28" x14ac:dyDescent="0.25">
      <c r="A312" s="41" t="s">
        <v>285</v>
      </c>
      <c r="B312" s="39" t="s">
        <v>284</v>
      </c>
      <c r="C312" s="39"/>
      <c r="D312" s="26">
        <f>D313</f>
        <v>20</v>
      </c>
      <c r="E312" s="106"/>
      <c r="F312" s="106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</row>
    <row r="313" spans="1:28" ht="30" x14ac:dyDescent="0.25">
      <c r="A313" s="41" t="s">
        <v>108</v>
      </c>
      <c r="B313" s="39" t="s">
        <v>284</v>
      </c>
      <c r="C313" s="39">
        <v>600</v>
      </c>
      <c r="D313" s="26">
        <v>20</v>
      </c>
      <c r="E313" s="106"/>
      <c r="F313" s="106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</row>
    <row r="314" spans="1:28" ht="45" x14ac:dyDescent="0.25">
      <c r="A314" s="38" t="s">
        <v>343</v>
      </c>
      <c r="B314" s="39" t="s">
        <v>254</v>
      </c>
      <c r="C314" s="39"/>
      <c r="D314" s="26">
        <f>D315+D317+D319</f>
        <v>134</v>
      </c>
      <c r="E314" s="106"/>
      <c r="F314" s="106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</row>
    <row r="315" spans="1:28" ht="45" x14ac:dyDescent="0.25">
      <c r="A315" s="62" t="s">
        <v>241</v>
      </c>
      <c r="B315" s="39" t="s">
        <v>255</v>
      </c>
      <c r="C315" s="39"/>
      <c r="D315" s="26">
        <f>D316</f>
        <v>24</v>
      </c>
      <c r="E315" s="106"/>
      <c r="F315" s="106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</row>
    <row r="316" spans="1:28" ht="30" x14ac:dyDescent="0.25">
      <c r="A316" s="41" t="s">
        <v>108</v>
      </c>
      <c r="B316" s="39" t="s">
        <v>255</v>
      </c>
      <c r="C316" s="39">
        <v>600</v>
      </c>
      <c r="D316" s="26">
        <v>24</v>
      </c>
      <c r="E316" s="106"/>
      <c r="F316" s="106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</row>
    <row r="317" spans="1:28" ht="45" x14ac:dyDescent="0.25">
      <c r="A317" s="62" t="s">
        <v>257</v>
      </c>
      <c r="B317" s="39" t="s">
        <v>258</v>
      </c>
      <c r="C317" s="39"/>
      <c r="D317" s="26">
        <f>D318</f>
        <v>100</v>
      </c>
      <c r="E317" s="106"/>
      <c r="F317" s="106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</row>
    <row r="318" spans="1:28" ht="30" x14ac:dyDescent="0.25">
      <c r="A318" s="41" t="s">
        <v>108</v>
      </c>
      <c r="B318" s="39" t="s">
        <v>258</v>
      </c>
      <c r="C318" s="39">
        <v>600</v>
      </c>
      <c r="D318" s="26">
        <v>100</v>
      </c>
      <c r="E318" s="106"/>
      <c r="F318" s="106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</row>
    <row r="319" spans="1:28" ht="45" x14ac:dyDescent="0.25">
      <c r="A319" s="62" t="s">
        <v>262</v>
      </c>
      <c r="B319" s="39" t="s">
        <v>263</v>
      </c>
      <c r="C319" s="39"/>
      <c r="D319" s="26">
        <f>D320</f>
        <v>10</v>
      </c>
      <c r="E319" s="106"/>
      <c r="F319" s="106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</row>
    <row r="320" spans="1:28" ht="30" x14ac:dyDescent="0.25">
      <c r="A320" s="41" t="s">
        <v>108</v>
      </c>
      <c r="B320" s="39" t="s">
        <v>263</v>
      </c>
      <c r="C320" s="39">
        <v>600</v>
      </c>
      <c r="D320" s="26">
        <v>10</v>
      </c>
      <c r="E320" s="106"/>
      <c r="F320" s="106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</row>
    <row r="321" spans="1:28" ht="43.5" x14ac:dyDescent="0.25">
      <c r="A321" s="64" t="s">
        <v>302</v>
      </c>
      <c r="B321" s="46" t="s">
        <v>186</v>
      </c>
      <c r="C321" s="39"/>
      <c r="D321" s="24">
        <f>D336+D322</f>
        <v>6971.9</v>
      </c>
      <c r="E321" s="104"/>
      <c r="F321" s="104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</row>
    <row r="322" spans="1:28" x14ac:dyDescent="0.25">
      <c r="A322" s="49" t="s">
        <v>216</v>
      </c>
      <c r="B322" s="50" t="s">
        <v>187</v>
      </c>
      <c r="C322" s="50"/>
      <c r="D322" s="25">
        <f>D323</f>
        <v>1626.9</v>
      </c>
      <c r="E322" s="105"/>
      <c r="F322" s="10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  <c r="X322" s="95"/>
      <c r="Y322" s="95"/>
      <c r="Z322" s="95"/>
      <c r="AA322" s="95"/>
      <c r="AB322" s="95"/>
    </row>
    <row r="323" spans="1:28" x14ac:dyDescent="0.25">
      <c r="A323" s="51" t="s">
        <v>5</v>
      </c>
      <c r="B323" s="39" t="s">
        <v>188</v>
      </c>
      <c r="C323" s="39"/>
      <c r="D323" s="26">
        <f>D324+D326+D328+D330+D332+D334</f>
        <v>1626.9</v>
      </c>
      <c r="E323" s="106"/>
      <c r="F323" s="106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  <c r="AA323" s="95"/>
      <c r="AB323" s="95"/>
    </row>
    <row r="324" spans="1:28" ht="30" x14ac:dyDescent="0.25">
      <c r="A324" s="51" t="s">
        <v>141</v>
      </c>
      <c r="B324" s="39" t="s">
        <v>189</v>
      </c>
      <c r="C324" s="39"/>
      <c r="D324" s="26">
        <f>D325</f>
        <v>969</v>
      </c>
      <c r="E324" s="106"/>
      <c r="F324" s="106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  <c r="X324" s="95"/>
      <c r="Y324" s="95"/>
      <c r="Z324" s="95"/>
      <c r="AA324" s="95"/>
      <c r="AB324" s="95"/>
    </row>
    <row r="325" spans="1:28" ht="30" x14ac:dyDescent="0.25">
      <c r="A325" s="41" t="s">
        <v>108</v>
      </c>
      <c r="B325" s="39" t="s">
        <v>189</v>
      </c>
      <c r="C325" s="39">
        <v>600</v>
      </c>
      <c r="D325" s="26">
        <f>K325+L325+W325+AA325</f>
        <v>969</v>
      </c>
      <c r="E325" s="106"/>
      <c r="F325" s="106"/>
      <c r="G325" s="95"/>
      <c r="H325" s="95"/>
      <c r="I325" s="95"/>
      <c r="J325" s="95"/>
      <c r="K325" s="95">
        <v>799</v>
      </c>
      <c r="L325" s="95">
        <v>207.8</v>
      </c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>
        <v>49.5</v>
      </c>
      <c r="X325" s="95" t="s">
        <v>459</v>
      </c>
      <c r="Y325" s="95"/>
      <c r="Z325" s="95"/>
      <c r="AA325" s="95">
        <v>-87.3</v>
      </c>
      <c r="AB325" s="95"/>
    </row>
    <row r="326" spans="1:28" ht="30" x14ac:dyDescent="0.25">
      <c r="A326" s="51" t="s">
        <v>177</v>
      </c>
      <c r="B326" s="39" t="s">
        <v>190</v>
      </c>
      <c r="C326" s="39"/>
      <c r="D326" s="26">
        <f>D327</f>
        <v>237.00000000000003</v>
      </c>
      <c r="E326" s="106"/>
      <c r="F326" s="106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</row>
    <row r="327" spans="1:28" ht="30" x14ac:dyDescent="0.25">
      <c r="A327" s="41" t="s">
        <v>108</v>
      </c>
      <c r="B327" s="39" t="s">
        <v>190</v>
      </c>
      <c r="C327" s="39">
        <v>600</v>
      </c>
      <c r="D327" s="26">
        <f>E327+W327+Y327</f>
        <v>237.00000000000003</v>
      </c>
      <c r="E327" s="106">
        <v>237</v>
      </c>
      <c r="F327" s="106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>
        <v>96.6</v>
      </c>
      <c r="X327" s="95"/>
      <c r="Y327" s="95">
        <v>-96.6</v>
      </c>
      <c r="Z327" s="95"/>
      <c r="AA327" s="95"/>
      <c r="AB327" s="95"/>
    </row>
    <row r="328" spans="1:28" x14ac:dyDescent="0.25">
      <c r="A328" s="51" t="s">
        <v>32</v>
      </c>
      <c r="B328" s="39" t="s">
        <v>191</v>
      </c>
      <c r="C328" s="39"/>
      <c r="D328" s="26">
        <f>D329</f>
        <v>270</v>
      </c>
      <c r="E328" s="106"/>
      <c r="F328" s="106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</row>
    <row r="329" spans="1:28" ht="30" x14ac:dyDescent="0.25">
      <c r="A329" s="41" t="s">
        <v>108</v>
      </c>
      <c r="B329" s="39" t="s">
        <v>191</v>
      </c>
      <c r="C329" s="39">
        <v>600</v>
      </c>
      <c r="D329" s="26">
        <f>E329+W329</f>
        <v>270</v>
      </c>
      <c r="E329" s="106">
        <v>300</v>
      </c>
      <c r="F329" s="106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>
        <v>-30</v>
      </c>
      <c r="X329" s="95"/>
      <c r="Y329" s="95"/>
      <c r="Z329" s="95"/>
      <c r="AA329" s="95"/>
      <c r="AB329" s="95"/>
    </row>
    <row r="330" spans="1:28" ht="45" x14ac:dyDescent="0.25">
      <c r="A330" s="51" t="s">
        <v>33</v>
      </c>
      <c r="B330" s="39" t="s">
        <v>192</v>
      </c>
      <c r="C330" s="39"/>
      <c r="D330" s="26">
        <f>D331</f>
        <v>110</v>
      </c>
      <c r="E330" s="106"/>
      <c r="F330" s="106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  <c r="X330" s="95"/>
      <c r="Y330" s="95"/>
      <c r="Z330" s="95"/>
      <c r="AA330" s="95"/>
      <c r="AB330" s="95"/>
    </row>
    <row r="331" spans="1:28" ht="30" x14ac:dyDescent="0.25">
      <c r="A331" s="41" t="s">
        <v>108</v>
      </c>
      <c r="B331" s="39" t="s">
        <v>192</v>
      </c>
      <c r="C331" s="39">
        <v>600</v>
      </c>
      <c r="D331" s="26">
        <v>110</v>
      </c>
      <c r="E331" s="106"/>
      <c r="F331" s="106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  <c r="X331" s="95"/>
      <c r="Y331" s="95"/>
      <c r="Z331" s="95"/>
      <c r="AA331" s="95"/>
      <c r="AB331" s="95"/>
    </row>
    <row r="332" spans="1:28" ht="60" x14ac:dyDescent="0.25">
      <c r="A332" s="41" t="s">
        <v>236</v>
      </c>
      <c r="B332" s="39" t="s">
        <v>235</v>
      </c>
      <c r="C332" s="39"/>
      <c r="D332" s="26">
        <f>D333</f>
        <v>11</v>
      </c>
      <c r="E332" s="106"/>
      <c r="F332" s="106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  <c r="X332" s="95"/>
      <c r="Y332" s="95"/>
      <c r="Z332" s="95"/>
      <c r="AA332" s="95"/>
      <c r="AB332" s="95"/>
    </row>
    <row r="333" spans="1:28" x14ac:dyDescent="0.25">
      <c r="A333" s="51" t="s">
        <v>113</v>
      </c>
      <c r="B333" s="39" t="s">
        <v>235</v>
      </c>
      <c r="C333" s="39">
        <v>300</v>
      </c>
      <c r="D333" s="26">
        <f>E333+W333</f>
        <v>11</v>
      </c>
      <c r="E333" s="106">
        <v>18</v>
      </c>
      <c r="F333" s="106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>
        <v>-7</v>
      </c>
      <c r="X333" s="95"/>
      <c r="Y333" s="95"/>
      <c r="Z333" s="95"/>
      <c r="AA333" s="95"/>
      <c r="AB333" s="95"/>
    </row>
    <row r="334" spans="1:28" ht="60.75" customHeight="1" x14ac:dyDescent="0.25">
      <c r="A334" s="38" t="s">
        <v>308</v>
      </c>
      <c r="B334" s="39" t="s">
        <v>244</v>
      </c>
      <c r="C334" s="39"/>
      <c r="D334" s="26">
        <f>D335</f>
        <v>29.9</v>
      </c>
      <c r="E334" s="106"/>
      <c r="F334" s="106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  <c r="X334" s="95"/>
      <c r="Y334" s="95"/>
      <c r="Z334" s="95"/>
      <c r="AA334" s="95"/>
      <c r="AB334" s="95"/>
    </row>
    <row r="335" spans="1:28" ht="30" x14ac:dyDescent="0.25">
      <c r="A335" s="41" t="s">
        <v>108</v>
      </c>
      <c r="B335" s="39" t="s">
        <v>244</v>
      </c>
      <c r="C335" s="39">
        <v>600</v>
      </c>
      <c r="D335" s="26">
        <f>G335+H335+Y335</f>
        <v>29.9</v>
      </c>
      <c r="E335" s="106"/>
      <c r="F335" s="106"/>
      <c r="G335" s="95">
        <v>67</v>
      </c>
      <c r="H335" s="95">
        <v>-37</v>
      </c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  <c r="X335" s="95"/>
      <c r="Y335" s="95">
        <v>-0.1</v>
      </c>
      <c r="Z335" s="95"/>
      <c r="AA335" s="95"/>
      <c r="AB335" s="95"/>
    </row>
    <row r="336" spans="1:28" ht="35.25" customHeight="1" x14ac:dyDescent="0.25">
      <c r="A336" s="65" t="s">
        <v>220</v>
      </c>
      <c r="B336" s="50" t="s">
        <v>193</v>
      </c>
      <c r="C336" s="50"/>
      <c r="D336" s="25">
        <f>D337+D346</f>
        <v>5345</v>
      </c>
      <c r="E336" s="105"/>
      <c r="F336" s="10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  <c r="X336" s="95"/>
      <c r="Y336" s="95"/>
      <c r="Z336" s="95"/>
      <c r="AA336" s="95"/>
      <c r="AB336" s="95"/>
    </row>
    <row r="337" spans="1:28" ht="30" x14ac:dyDescent="0.25">
      <c r="A337" s="51" t="s">
        <v>7</v>
      </c>
      <c r="B337" s="39" t="s">
        <v>194</v>
      </c>
      <c r="C337" s="39"/>
      <c r="D337" s="26">
        <f>D338+D340+D342+D344</f>
        <v>4570.3999999999996</v>
      </c>
      <c r="E337" s="106"/>
      <c r="F337" s="106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  <c r="AA337" s="95"/>
      <c r="AB337" s="95"/>
    </row>
    <row r="338" spans="1:28" ht="30" x14ac:dyDescent="0.25">
      <c r="A338" s="51" t="s">
        <v>141</v>
      </c>
      <c r="B338" s="39" t="s">
        <v>195</v>
      </c>
      <c r="C338" s="39"/>
      <c r="D338" s="26">
        <f>D339</f>
        <v>2835.3999999999996</v>
      </c>
      <c r="E338" s="106"/>
      <c r="F338" s="106"/>
      <c r="G338" s="95"/>
      <c r="H338" s="95"/>
      <c r="I338" s="95"/>
      <c r="J338" s="95"/>
      <c r="K338" s="95"/>
      <c r="L338" s="95" t="s">
        <v>467</v>
      </c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</row>
    <row r="339" spans="1:28" ht="30" x14ac:dyDescent="0.25">
      <c r="A339" s="41" t="s">
        <v>108</v>
      </c>
      <c r="B339" s="39" t="s">
        <v>195</v>
      </c>
      <c r="C339" s="39">
        <v>600</v>
      </c>
      <c r="D339" s="26">
        <f>K339+L339+AA339</f>
        <v>2835.3999999999996</v>
      </c>
      <c r="E339" s="106"/>
      <c r="F339" s="106"/>
      <c r="G339" s="95"/>
      <c r="H339" s="95"/>
      <c r="I339" s="95"/>
      <c r="J339" s="95"/>
      <c r="K339" s="95">
        <v>2562.5</v>
      </c>
      <c r="L339" s="95">
        <v>360.2</v>
      </c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>
        <v>-87.3</v>
      </c>
      <c r="AB339" s="95"/>
    </row>
    <row r="340" spans="1:28" x14ac:dyDescent="0.25">
      <c r="A340" s="51" t="s">
        <v>34</v>
      </c>
      <c r="B340" s="39" t="s">
        <v>196</v>
      </c>
      <c r="C340" s="39"/>
      <c r="D340" s="26">
        <f>D341</f>
        <v>1338</v>
      </c>
      <c r="E340" s="106"/>
      <c r="F340" s="106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</row>
    <row r="341" spans="1:28" ht="30" x14ac:dyDescent="0.25">
      <c r="A341" s="41" t="s">
        <v>108</v>
      </c>
      <c r="B341" s="39" t="s">
        <v>196</v>
      </c>
      <c r="C341" s="39">
        <v>600</v>
      </c>
      <c r="D341" s="26">
        <f>K341+L341</f>
        <v>1338</v>
      </c>
      <c r="E341" s="106"/>
      <c r="F341" s="106"/>
      <c r="G341" s="95"/>
      <c r="H341" s="95"/>
      <c r="I341" s="95"/>
      <c r="J341" s="95"/>
      <c r="K341" s="95">
        <v>1528</v>
      </c>
      <c r="L341" s="95">
        <v>-190</v>
      </c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</row>
    <row r="342" spans="1:28" ht="80.25" customHeight="1" x14ac:dyDescent="0.25">
      <c r="A342" s="52" t="s">
        <v>217</v>
      </c>
      <c r="B342" s="39" t="s">
        <v>197</v>
      </c>
      <c r="C342" s="39"/>
      <c r="D342" s="26">
        <f>D343</f>
        <v>393</v>
      </c>
      <c r="E342" s="106"/>
      <c r="F342" s="106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</row>
    <row r="343" spans="1:28" ht="30" x14ac:dyDescent="0.25">
      <c r="A343" s="41" t="s">
        <v>108</v>
      </c>
      <c r="B343" s="39" t="s">
        <v>197</v>
      </c>
      <c r="C343" s="39">
        <v>600</v>
      </c>
      <c r="D343" s="26">
        <v>393</v>
      </c>
      <c r="E343" s="106"/>
      <c r="F343" s="106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  <c r="X343" s="95"/>
      <c r="Y343" s="95"/>
      <c r="Z343" s="95"/>
      <c r="AA343" s="95"/>
      <c r="AB343" s="95"/>
    </row>
    <row r="344" spans="1:28" ht="75" x14ac:dyDescent="0.25">
      <c r="A344" s="51" t="s">
        <v>218</v>
      </c>
      <c r="B344" s="39" t="s">
        <v>198</v>
      </c>
      <c r="C344" s="39"/>
      <c r="D344" s="26">
        <f>D345</f>
        <v>4</v>
      </c>
      <c r="E344" s="106"/>
      <c r="F344" s="106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  <c r="X344" s="95"/>
      <c r="Y344" s="95"/>
      <c r="Z344" s="95"/>
      <c r="AA344" s="95"/>
      <c r="AB344" s="95"/>
    </row>
    <row r="345" spans="1:28" ht="30" x14ac:dyDescent="0.25">
      <c r="A345" s="41" t="s">
        <v>108</v>
      </c>
      <c r="B345" s="39" t="s">
        <v>198</v>
      </c>
      <c r="C345" s="39">
        <v>600</v>
      </c>
      <c r="D345" s="26">
        <v>4</v>
      </c>
      <c r="E345" s="106"/>
      <c r="F345" s="106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  <c r="AA345" s="95"/>
      <c r="AB345" s="95"/>
    </row>
    <row r="346" spans="1:28" ht="45" x14ac:dyDescent="0.25">
      <c r="A346" s="41" t="s">
        <v>394</v>
      </c>
      <c r="B346" s="39" t="s">
        <v>392</v>
      </c>
      <c r="C346" s="39"/>
      <c r="D346" s="26">
        <f>D347</f>
        <v>774.6</v>
      </c>
      <c r="E346" s="106"/>
      <c r="F346" s="106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95"/>
      <c r="AA346" s="95"/>
      <c r="AB346" s="95"/>
    </row>
    <row r="347" spans="1:28" ht="75" x14ac:dyDescent="0.25">
      <c r="A347" s="41" t="s">
        <v>391</v>
      </c>
      <c r="B347" s="39" t="s">
        <v>393</v>
      </c>
      <c r="C347" s="39"/>
      <c r="D347" s="26">
        <f>D348</f>
        <v>774.6</v>
      </c>
      <c r="E347" s="106"/>
      <c r="F347" s="106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</row>
    <row r="348" spans="1:28" ht="30" x14ac:dyDescent="0.25">
      <c r="A348" s="41" t="s">
        <v>108</v>
      </c>
      <c r="B348" s="39" t="s">
        <v>393</v>
      </c>
      <c r="C348" s="39">
        <v>600</v>
      </c>
      <c r="D348" s="26">
        <f>I348+J348+AA348</f>
        <v>774.6</v>
      </c>
      <c r="E348" s="106"/>
      <c r="F348" s="106"/>
      <c r="G348" s="95"/>
      <c r="H348" s="95"/>
      <c r="I348" s="95">
        <v>0</v>
      </c>
      <c r="J348" s="95">
        <v>600</v>
      </c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>
        <v>174.6</v>
      </c>
      <c r="AB348" s="95"/>
    </row>
    <row r="349" spans="1:28" ht="43.5" x14ac:dyDescent="0.25">
      <c r="A349" s="64" t="s">
        <v>381</v>
      </c>
      <c r="B349" s="54" t="s">
        <v>365</v>
      </c>
      <c r="C349" s="39"/>
      <c r="D349" s="24">
        <f>D350</f>
        <v>1350.6</v>
      </c>
      <c r="E349" s="104"/>
      <c r="F349" s="104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</row>
    <row r="350" spans="1:28" ht="30" x14ac:dyDescent="0.25">
      <c r="A350" s="41" t="s">
        <v>380</v>
      </c>
      <c r="B350" s="54" t="s">
        <v>366</v>
      </c>
      <c r="C350" s="39"/>
      <c r="D350" s="26">
        <f>D351</f>
        <v>1350.6</v>
      </c>
      <c r="E350" s="106"/>
      <c r="F350" s="106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</row>
    <row r="351" spans="1:28" ht="30" x14ac:dyDescent="0.25">
      <c r="A351" s="41" t="s">
        <v>379</v>
      </c>
      <c r="B351" s="54" t="s">
        <v>367</v>
      </c>
      <c r="C351" s="39"/>
      <c r="D351" s="26">
        <f>D352</f>
        <v>1350.6</v>
      </c>
      <c r="E351" s="106"/>
      <c r="F351" s="106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</row>
    <row r="352" spans="1:28" ht="45" x14ac:dyDescent="0.25">
      <c r="A352" s="41" t="s">
        <v>364</v>
      </c>
      <c r="B352" s="54" t="s">
        <v>368</v>
      </c>
      <c r="C352" s="39"/>
      <c r="D352" s="26">
        <f>D353</f>
        <v>1350.6</v>
      </c>
      <c r="E352" s="106"/>
      <c r="F352" s="106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</row>
    <row r="353" spans="1:28" ht="30" x14ac:dyDescent="0.25">
      <c r="A353" s="41" t="s">
        <v>109</v>
      </c>
      <c r="B353" s="54" t="s">
        <v>368</v>
      </c>
      <c r="C353" s="39">
        <v>200</v>
      </c>
      <c r="D353" s="26">
        <f>G353+H353</f>
        <v>1350.6</v>
      </c>
      <c r="E353" s="106"/>
      <c r="F353" s="106"/>
      <c r="G353" s="95">
        <v>0</v>
      </c>
      <c r="H353" s="95">
        <v>1350.6</v>
      </c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</row>
    <row r="354" spans="1:28" ht="43.5" x14ac:dyDescent="0.25">
      <c r="A354" s="64" t="s">
        <v>303</v>
      </c>
      <c r="B354" s="46" t="s">
        <v>275</v>
      </c>
      <c r="C354" s="46"/>
      <c r="D354" s="24">
        <f>D355</f>
        <v>6582.4</v>
      </c>
      <c r="E354" s="104"/>
      <c r="F354" s="104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  <c r="X354" s="95"/>
      <c r="Y354" s="95"/>
      <c r="Z354" s="95"/>
      <c r="AA354" s="95"/>
      <c r="AB354" s="95"/>
    </row>
    <row r="355" spans="1:28" ht="30" x14ac:dyDescent="0.25">
      <c r="A355" s="41" t="s">
        <v>292</v>
      </c>
      <c r="B355" s="39" t="s">
        <v>276</v>
      </c>
      <c r="C355" s="39"/>
      <c r="D355" s="26">
        <f>D356+D359</f>
        <v>6582.4</v>
      </c>
      <c r="E355" s="106"/>
      <c r="F355" s="106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  <c r="AA355" s="95"/>
      <c r="AB355" s="95"/>
    </row>
    <row r="356" spans="1:28" ht="30" x14ac:dyDescent="0.25">
      <c r="A356" s="41" t="s">
        <v>291</v>
      </c>
      <c r="B356" s="39" t="s">
        <v>277</v>
      </c>
      <c r="C356" s="39"/>
      <c r="D356" s="26">
        <f>D357</f>
        <v>6269.2</v>
      </c>
      <c r="E356" s="106"/>
      <c r="F356" s="106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</row>
    <row r="357" spans="1:28" ht="45" x14ac:dyDescent="0.25">
      <c r="A357" s="51" t="s">
        <v>278</v>
      </c>
      <c r="B357" s="39" t="s">
        <v>279</v>
      </c>
      <c r="C357" s="39"/>
      <c r="D357" s="26">
        <f>D358</f>
        <v>6269.2</v>
      </c>
      <c r="E357" s="106"/>
      <c r="F357" s="106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</row>
    <row r="358" spans="1:28" ht="30" x14ac:dyDescent="0.25">
      <c r="A358" s="41" t="s">
        <v>109</v>
      </c>
      <c r="B358" s="39" t="s">
        <v>279</v>
      </c>
      <c r="C358" s="39">
        <v>200</v>
      </c>
      <c r="D358" s="27">
        <f>G358+H358+W358</f>
        <v>6269.2</v>
      </c>
      <c r="E358" s="92"/>
      <c r="F358" s="111"/>
      <c r="G358" s="95">
        <v>6336.3</v>
      </c>
      <c r="H358" s="95">
        <v>-1622.9</v>
      </c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>
        <v>1555.8</v>
      </c>
      <c r="X358" s="95"/>
      <c r="Y358" s="95"/>
      <c r="Z358" s="95"/>
      <c r="AA358" s="95"/>
      <c r="AB358" s="95"/>
    </row>
    <row r="359" spans="1:28" ht="30" x14ac:dyDescent="0.25">
      <c r="A359" s="41" t="s">
        <v>385</v>
      </c>
      <c r="B359" s="39" t="s">
        <v>387</v>
      </c>
      <c r="C359" s="39"/>
      <c r="D359" s="27">
        <f>D360</f>
        <v>313.20000000000005</v>
      </c>
      <c r="E359" s="92"/>
      <c r="F359" s="111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</row>
    <row r="360" spans="1:28" ht="30" x14ac:dyDescent="0.25">
      <c r="A360" s="51" t="s">
        <v>384</v>
      </c>
      <c r="B360" s="39" t="s">
        <v>386</v>
      </c>
      <c r="C360" s="39"/>
      <c r="D360" s="27">
        <f>D361</f>
        <v>313.20000000000005</v>
      </c>
      <c r="E360" s="92"/>
      <c r="F360" s="111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</row>
    <row r="361" spans="1:28" ht="30" x14ac:dyDescent="0.25">
      <c r="A361" s="41" t="s">
        <v>109</v>
      </c>
      <c r="B361" s="39" t="s">
        <v>386</v>
      </c>
      <c r="C361" s="39">
        <v>200</v>
      </c>
      <c r="D361" s="27">
        <f>G361+H361+J361+S361+W361</f>
        <v>313.20000000000005</v>
      </c>
      <c r="E361" s="92"/>
      <c r="F361" s="111"/>
      <c r="G361" s="95">
        <v>0</v>
      </c>
      <c r="H361" s="95">
        <v>2302</v>
      </c>
      <c r="I361" s="95"/>
      <c r="J361" s="95">
        <v>-400</v>
      </c>
      <c r="K361" s="95"/>
      <c r="L361" s="95"/>
      <c r="M361" s="95"/>
      <c r="N361" s="95"/>
      <c r="O361" s="95"/>
      <c r="P361" s="95"/>
      <c r="Q361" s="95"/>
      <c r="R361" s="95"/>
      <c r="S361" s="95">
        <v>-33</v>
      </c>
      <c r="T361" s="95"/>
      <c r="U361" s="95"/>
      <c r="V361" s="95"/>
      <c r="W361" s="95">
        <v>-1555.8</v>
      </c>
      <c r="X361" s="95"/>
      <c r="Y361" s="95"/>
      <c r="Z361" s="95"/>
      <c r="AA361" s="95"/>
      <c r="AB361" s="95"/>
    </row>
    <row r="362" spans="1:28" ht="51" customHeight="1" x14ac:dyDescent="0.25">
      <c r="A362" s="66" t="s">
        <v>306</v>
      </c>
      <c r="B362" s="67" t="s">
        <v>167</v>
      </c>
      <c r="C362" s="46"/>
      <c r="D362" s="32">
        <f>D363</f>
        <v>5529.4</v>
      </c>
      <c r="E362" s="114"/>
      <c r="F362" s="114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</row>
    <row r="363" spans="1:28" ht="21" customHeight="1" x14ac:dyDescent="0.25">
      <c r="A363" s="38" t="s">
        <v>131</v>
      </c>
      <c r="B363" s="39" t="s">
        <v>132</v>
      </c>
      <c r="C363" s="39"/>
      <c r="D363" s="37">
        <f>D366+D371+D374+D364+D369</f>
        <v>5529.4</v>
      </c>
      <c r="E363" s="115"/>
      <c r="F363" s="11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</row>
    <row r="364" spans="1:28" ht="21" customHeight="1" x14ac:dyDescent="0.25">
      <c r="A364" s="58" t="s">
        <v>390</v>
      </c>
      <c r="B364" s="50" t="s">
        <v>437</v>
      </c>
      <c r="C364" s="39"/>
      <c r="D364" s="37">
        <f>D365</f>
        <v>1914</v>
      </c>
      <c r="E364" s="115"/>
      <c r="F364" s="11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</row>
    <row r="365" spans="1:28" ht="30.75" customHeight="1" x14ac:dyDescent="0.25">
      <c r="A365" s="41" t="s">
        <v>109</v>
      </c>
      <c r="B365" s="39" t="s">
        <v>437</v>
      </c>
      <c r="C365" s="39">
        <v>200</v>
      </c>
      <c r="D365" s="37">
        <f>I365+J365+L365+P365+S365+T365+U365+Y365+AA365</f>
        <v>1914</v>
      </c>
      <c r="E365" s="115"/>
      <c r="F365" s="115"/>
      <c r="G365" s="95"/>
      <c r="H365" s="95"/>
      <c r="I365" s="95">
        <v>0</v>
      </c>
      <c r="J365" s="95">
        <v>500</v>
      </c>
      <c r="K365" s="95"/>
      <c r="L365" s="95">
        <v>538.5</v>
      </c>
      <c r="M365" s="95"/>
      <c r="N365" s="95"/>
      <c r="O365" s="95"/>
      <c r="P365" s="95">
        <v>242.3</v>
      </c>
      <c r="Q365" s="95"/>
      <c r="R365" s="95"/>
      <c r="S365" s="95">
        <v>105.4</v>
      </c>
      <c r="T365" s="95">
        <v>87.2</v>
      </c>
      <c r="U365" s="95">
        <v>86.1</v>
      </c>
      <c r="V365" s="95"/>
      <c r="W365" s="95"/>
      <c r="X365" s="95"/>
      <c r="Y365" s="95">
        <v>161.4</v>
      </c>
      <c r="Z365" s="95"/>
      <c r="AA365" s="95">
        <v>193.1</v>
      </c>
      <c r="AB365" s="95"/>
    </row>
    <row r="366" spans="1:28" ht="33" customHeight="1" x14ac:dyDescent="0.25">
      <c r="A366" s="58" t="s">
        <v>307</v>
      </c>
      <c r="B366" s="50" t="s">
        <v>175</v>
      </c>
      <c r="C366" s="50"/>
      <c r="D366" s="25">
        <f>D367</f>
        <v>930.4</v>
      </c>
      <c r="E366" s="105"/>
      <c r="F366" s="10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</row>
    <row r="367" spans="1:28" x14ac:dyDescent="0.25">
      <c r="A367" s="41" t="s">
        <v>112</v>
      </c>
      <c r="B367" s="39" t="s">
        <v>175</v>
      </c>
      <c r="C367" s="43" t="s">
        <v>133</v>
      </c>
      <c r="D367" s="26">
        <f>G367+H367+J367+L367+N367+P367+R367+S367+T367+U367+W367+Y367+AA367</f>
        <v>930.4</v>
      </c>
      <c r="E367" s="106"/>
      <c r="F367" s="106"/>
      <c r="G367" s="95">
        <v>776.7</v>
      </c>
      <c r="H367" s="95">
        <v>-69.7</v>
      </c>
      <c r="I367" s="95"/>
      <c r="J367" s="95">
        <v>352.8</v>
      </c>
      <c r="K367" s="95"/>
      <c r="L367" s="95">
        <v>-8.3000000000000007</v>
      </c>
      <c r="M367" s="95"/>
      <c r="N367" s="95">
        <v>250</v>
      </c>
      <c r="O367" s="95"/>
      <c r="P367" s="95">
        <v>-36.200000000000003</v>
      </c>
      <c r="Q367" s="95"/>
      <c r="R367" s="95">
        <v>-0.6</v>
      </c>
      <c r="S367" s="95">
        <v>4756.8</v>
      </c>
      <c r="T367" s="95">
        <v>-5000</v>
      </c>
      <c r="U367" s="95">
        <v>-328.5</v>
      </c>
      <c r="V367" s="95"/>
      <c r="W367" s="95">
        <v>113.5</v>
      </c>
      <c r="X367" s="95"/>
      <c r="Y367" s="95">
        <v>104.6</v>
      </c>
      <c r="Z367" s="95"/>
      <c r="AA367" s="95">
        <v>19.3</v>
      </c>
      <c r="AB367" s="95"/>
    </row>
    <row r="368" spans="1:28" ht="30" x14ac:dyDescent="0.25">
      <c r="A368" s="41" t="s">
        <v>176</v>
      </c>
      <c r="B368" s="39" t="s">
        <v>175</v>
      </c>
      <c r="C368" s="43" t="s">
        <v>133</v>
      </c>
      <c r="D368" s="26">
        <v>300</v>
      </c>
      <c r="E368" s="106"/>
      <c r="F368" s="106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</row>
    <row r="369" spans="1:28" ht="60" x14ac:dyDescent="0.25">
      <c r="A369" s="41" t="s">
        <v>447</v>
      </c>
      <c r="B369" s="39" t="s">
        <v>448</v>
      </c>
      <c r="C369" s="43"/>
      <c r="D369" s="26">
        <f>D370</f>
        <v>350</v>
      </c>
      <c r="E369" s="106"/>
      <c r="F369" s="106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</row>
    <row r="370" spans="1:28" ht="60" x14ac:dyDescent="0.25">
      <c r="A370" s="41" t="s">
        <v>111</v>
      </c>
      <c r="B370" s="39" t="s">
        <v>448</v>
      </c>
      <c r="C370" s="43" t="s">
        <v>125</v>
      </c>
      <c r="D370" s="26">
        <f>S370</f>
        <v>350</v>
      </c>
      <c r="E370" s="106"/>
      <c r="F370" s="106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>
        <v>350</v>
      </c>
      <c r="T370" s="95"/>
      <c r="U370" s="95"/>
      <c r="V370" s="95"/>
      <c r="W370" s="95"/>
      <c r="X370" s="95"/>
      <c r="Y370" s="95"/>
      <c r="Z370" s="95"/>
      <c r="AA370" s="95"/>
      <c r="AB370" s="95"/>
    </row>
    <row r="371" spans="1:28" ht="32.25" customHeight="1" x14ac:dyDescent="0.25">
      <c r="A371" s="58" t="s">
        <v>305</v>
      </c>
      <c r="B371" s="60" t="s">
        <v>126</v>
      </c>
      <c r="C371" s="43"/>
      <c r="D371" s="28">
        <f>D372</f>
        <v>1344.2</v>
      </c>
      <c r="E371" s="112"/>
      <c r="F371" s="112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</row>
    <row r="372" spans="1:28" ht="30" x14ac:dyDescent="0.25">
      <c r="A372" s="41" t="s">
        <v>124</v>
      </c>
      <c r="B372" s="43" t="s">
        <v>127</v>
      </c>
      <c r="C372" s="43"/>
      <c r="D372" s="27">
        <f>D373</f>
        <v>1344.2</v>
      </c>
      <c r="E372" s="116"/>
      <c r="F372" s="116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</row>
    <row r="373" spans="1:28" ht="60" x14ac:dyDescent="0.25">
      <c r="A373" s="41" t="s">
        <v>111</v>
      </c>
      <c r="B373" s="43" t="s">
        <v>127</v>
      </c>
      <c r="C373" s="43" t="s">
        <v>125</v>
      </c>
      <c r="D373" s="27">
        <f>K373+L373+Y373</f>
        <v>1344.2</v>
      </c>
      <c r="E373" s="116"/>
      <c r="F373" s="116"/>
      <c r="G373" s="95"/>
      <c r="H373" s="95"/>
      <c r="I373" s="95"/>
      <c r="J373" s="95"/>
      <c r="K373" s="95">
        <v>1394.2</v>
      </c>
      <c r="L373" s="95">
        <v>4.0999999999999996</v>
      </c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  <c r="X373" s="95"/>
      <c r="Y373" s="95">
        <v>-54.1</v>
      </c>
      <c r="Z373" s="95"/>
      <c r="AA373" s="95"/>
      <c r="AB373" s="95"/>
    </row>
    <row r="374" spans="1:28" ht="30" x14ac:dyDescent="0.25">
      <c r="A374" s="55" t="s">
        <v>304</v>
      </c>
      <c r="B374" s="60" t="s">
        <v>128</v>
      </c>
      <c r="C374" s="67"/>
      <c r="D374" s="28">
        <f>D375</f>
        <v>990.8</v>
      </c>
      <c r="E374" s="112"/>
      <c r="F374" s="112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</row>
    <row r="375" spans="1:28" ht="30" x14ac:dyDescent="0.25">
      <c r="A375" s="41" t="s">
        <v>124</v>
      </c>
      <c r="B375" s="43" t="s">
        <v>129</v>
      </c>
      <c r="C375" s="43"/>
      <c r="D375" s="27">
        <f>D376+D377</f>
        <v>990.8</v>
      </c>
      <c r="E375" s="111"/>
      <c r="F375" s="111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</row>
    <row r="376" spans="1:28" ht="63.75" customHeight="1" x14ac:dyDescent="0.25">
      <c r="A376" s="41" t="s">
        <v>111</v>
      </c>
      <c r="B376" s="43" t="s">
        <v>129</v>
      </c>
      <c r="C376" s="43" t="s">
        <v>125</v>
      </c>
      <c r="D376" s="27">
        <f>K376+L376+P376</f>
        <v>754.8</v>
      </c>
      <c r="E376" s="111"/>
      <c r="F376" s="111"/>
      <c r="G376" s="95"/>
      <c r="H376" s="95"/>
      <c r="I376" s="95"/>
      <c r="J376" s="95"/>
      <c r="K376" s="95">
        <v>639.79999999999995</v>
      </c>
      <c r="L376" s="95">
        <v>24.4</v>
      </c>
      <c r="M376" s="95"/>
      <c r="N376" s="95"/>
      <c r="O376" s="95"/>
      <c r="P376" s="95">
        <v>90.6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</row>
    <row r="377" spans="1:28" ht="30" x14ac:dyDescent="0.25">
      <c r="A377" s="41" t="s">
        <v>109</v>
      </c>
      <c r="B377" s="43" t="s">
        <v>129</v>
      </c>
      <c r="C377" s="43" t="s">
        <v>130</v>
      </c>
      <c r="D377" s="27">
        <f>E377+Y377</f>
        <v>236</v>
      </c>
      <c r="E377" s="111">
        <v>181.9</v>
      </c>
      <c r="F377" s="111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  <c r="X377" s="95"/>
      <c r="Y377" s="95">
        <v>54.1</v>
      </c>
      <c r="Z377" s="95"/>
      <c r="AA377" s="95"/>
      <c r="AB377" s="95"/>
    </row>
    <row r="378" spans="1:28" x14ac:dyDescent="0.25">
      <c r="A378" s="68" t="s">
        <v>114</v>
      </c>
      <c r="B378" s="46"/>
      <c r="C378" s="46"/>
      <c r="D378" s="24">
        <f>D18+D94+D126+D138+D167+D241+D262+D321+D362+D354+D349</f>
        <v>609892.70000000007</v>
      </c>
      <c r="E378" s="104"/>
      <c r="F378" s="104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</row>
    <row r="379" spans="1:28" x14ac:dyDescent="0.25">
      <c r="A379" s="69"/>
      <c r="B379" s="45"/>
      <c r="C379" s="45"/>
      <c r="F379" s="89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</row>
    <row r="380" spans="1:28" x14ac:dyDescent="0.25">
      <c r="B380" s="45"/>
      <c r="C380" s="45"/>
      <c r="D380" s="29"/>
      <c r="E380" s="88"/>
      <c r="F380" s="91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</row>
    <row r="381" spans="1:28" x14ac:dyDescent="0.25">
      <c r="B381" s="45"/>
      <c r="C381" s="45"/>
      <c r="D381" s="29"/>
      <c r="E381" s="88"/>
      <c r="F381" s="36"/>
      <c r="G381" s="21"/>
      <c r="H381" s="21"/>
      <c r="I381" s="21"/>
      <c r="J381" s="21"/>
      <c r="K381" s="21"/>
      <c r="L381" s="21"/>
    </row>
    <row r="382" spans="1:28" x14ac:dyDescent="0.25">
      <c r="B382" s="45"/>
      <c r="C382" s="45"/>
      <c r="D382" s="29"/>
      <c r="E382" s="88"/>
      <c r="F382" s="36"/>
      <c r="G382" s="21"/>
      <c r="H382" s="21"/>
      <c r="I382" s="21"/>
      <c r="J382" s="21"/>
      <c r="K382" s="21"/>
      <c r="L382" s="21"/>
    </row>
    <row r="383" spans="1:28" x14ac:dyDescent="0.25">
      <c r="A383" s="70"/>
      <c r="B383" s="22"/>
      <c r="C383"/>
      <c r="D383"/>
      <c r="E383" s="79"/>
      <c r="F383"/>
    </row>
    <row r="384" spans="1:28" x14ac:dyDescent="0.25">
      <c r="A384" s="70"/>
      <c r="B384" s="22"/>
      <c r="C384"/>
      <c r="D384"/>
      <c r="E384" s="79"/>
      <c r="F384"/>
    </row>
    <row r="385" spans="1:6" x14ac:dyDescent="0.25">
      <c r="A385" s="70"/>
      <c r="B385" s="22"/>
      <c r="C385"/>
      <c r="D385" s="71"/>
      <c r="E385" s="79"/>
      <c r="F385"/>
    </row>
    <row r="386" spans="1:6" x14ac:dyDescent="0.25">
      <c r="A386" s="70"/>
      <c r="B386" s="22"/>
      <c r="C386"/>
      <c r="D386" s="71"/>
      <c r="E386" s="79"/>
      <c r="F386"/>
    </row>
    <row r="387" spans="1:6" x14ac:dyDescent="0.25">
      <c r="A387" s="70"/>
      <c r="B387" s="22"/>
      <c r="C387"/>
      <c r="D387" s="72"/>
      <c r="E387" s="79"/>
      <c r="F387"/>
    </row>
    <row r="388" spans="1:6" x14ac:dyDescent="0.25">
      <c r="A388" s="70"/>
      <c r="B388" s="22"/>
      <c r="C388"/>
      <c r="D388" s="72"/>
      <c r="E388" s="79"/>
      <c r="F388"/>
    </row>
    <row r="389" spans="1:6" x14ac:dyDescent="0.25">
      <c r="A389" s="70"/>
      <c r="B389" s="22"/>
      <c r="C389"/>
      <c r="D389" s="71"/>
      <c r="E389" s="79"/>
      <c r="F389"/>
    </row>
    <row r="390" spans="1:6" x14ac:dyDescent="0.25">
      <c r="A390" s="70"/>
      <c r="B390" s="22"/>
      <c r="C390"/>
      <c r="D390" s="73"/>
      <c r="E390" s="79"/>
      <c r="F390"/>
    </row>
    <row r="391" spans="1:6" x14ac:dyDescent="0.25">
      <c r="A391" s="70"/>
      <c r="B391" s="22"/>
      <c r="C391"/>
      <c r="D391"/>
      <c r="E391" s="79"/>
      <c r="F391"/>
    </row>
    <row r="392" spans="1:6" x14ac:dyDescent="0.25">
      <c r="A392" s="70"/>
      <c r="B392" s="22"/>
      <c r="C392"/>
      <c r="D392"/>
      <c r="E392" s="79"/>
      <c r="F392"/>
    </row>
    <row r="393" spans="1:6" x14ac:dyDescent="0.25">
      <c r="A393" s="70"/>
      <c r="B393" s="22"/>
      <c r="C393"/>
      <c r="D393"/>
      <c r="E393" s="79"/>
      <c r="F393"/>
    </row>
    <row r="394" spans="1:6" x14ac:dyDescent="0.25">
      <c r="A394" s="70"/>
      <c r="B394" s="30"/>
      <c r="C394"/>
      <c r="D394"/>
      <c r="E394" s="79"/>
      <c r="F394"/>
    </row>
    <row r="395" spans="1:6" x14ac:dyDescent="0.25">
      <c r="A395" s="70"/>
      <c r="B395" s="30"/>
      <c r="C395"/>
      <c r="D395"/>
      <c r="E395" s="79"/>
      <c r="F395"/>
    </row>
    <row r="396" spans="1:6" x14ac:dyDescent="0.25">
      <c r="A396" s="70"/>
      <c r="B396" s="30"/>
      <c r="C396"/>
      <c r="D396"/>
      <c r="E396" s="79"/>
      <c r="F396"/>
    </row>
    <row r="397" spans="1:6" x14ac:dyDescent="0.25">
      <c r="A397" s="70"/>
      <c r="B397" s="30"/>
      <c r="C397"/>
      <c r="D397"/>
      <c r="E397" s="79"/>
      <c r="F397"/>
    </row>
    <row r="398" spans="1:6" x14ac:dyDescent="0.25">
      <c r="A398" s="70"/>
      <c r="B398" s="30"/>
      <c r="C398"/>
      <c r="D398"/>
      <c r="E398" s="79"/>
      <c r="F398"/>
    </row>
    <row r="399" spans="1:6" x14ac:dyDescent="0.25">
      <c r="A399" s="70"/>
      <c r="B399" s="30"/>
      <c r="C399"/>
      <c r="D399"/>
      <c r="E399" s="79"/>
      <c r="F399"/>
    </row>
    <row r="400" spans="1:6" x14ac:dyDescent="0.25">
      <c r="A400" s="70"/>
      <c r="B400" s="30"/>
      <c r="C400"/>
      <c r="D400"/>
      <c r="E400" s="79"/>
      <c r="F400"/>
    </row>
    <row r="401" spans="1:6" x14ac:dyDescent="0.25">
      <c r="A401" s="70"/>
      <c r="B401" s="30"/>
      <c r="C401"/>
      <c r="D401"/>
      <c r="E401" s="79"/>
      <c r="F401"/>
    </row>
    <row r="402" spans="1:6" x14ac:dyDescent="0.25">
      <c r="A402" s="70"/>
      <c r="B402" s="30"/>
      <c r="C402"/>
      <c r="D402"/>
      <c r="E402" s="79"/>
      <c r="F402"/>
    </row>
    <row r="403" spans="1:6" x14ac:dyDescent="0.25">
      <c r="A403" s="70"/>
      <c r="B403" s="30"/>
      <c r="C403"/>
      <c r="D403"/>
      <c r="E403" s="79"/>
      <c r="F403"/>
    </row>
    <row r="404" spans="1:6" x14ac:dyDescent="0.25">
      <c r="A404" s="70"/>
      <c r="B404" s="30"/>
      <c r="C404"/>
      <c r="D404"/>
      <c r="E404" s="79"/>
      <c r="F404"/>
    </row>
    <row r="405" spans="1:6" x14ac:dyDescent="0.25">
      <c r="A405" s="70"/>
      <c r="B405" s="30"/>
      <c r="C405"/>
      <c r="D405"/>
      <c r="E405" s="79"/>
      <c r="F405"/>
    </row>
    <row r="406" spans="1:6" x14ac:dyDescent="0.25">
      <c r="A406" s="70"/>
      <c r="B406" s="30"/>
      <c r="C406"/>
      <c r="D406"/>
      <c r="E406" s="79"/>
      <c r="F406"/>
    </row>
    <row r="407" spans="1:6" x14ac:dyDescent="0.25">
      <c r="A407" s="70"/>
      <c r="B407" s="30"/>
      <c r="C407"/>
      <c r="D407"/>
      <c r="E407" s="79"/>
      <c r="F407"/>
    </row>
    <row r="408" spans="1:6" x14ac:dyDescent="0.25">
      <c r="A408" s="70"/>
      <c r="B408" s="22"/>
      <c r="C408"/>
      <c r="D408" s="72"/>
      <c r="E408" s="79"/>
      <c r="F408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Лист1!D363</f>
        <v>5529.4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2024-08-23T06:15:15Z</cp:lastPrinted>
  <dcterms:created xsi:type="dcterms:W3CDTF">2015-11-25T05:41:51Z</dcterms:created>
  <dcterms:modified xsi:type="dcterms:W3CDTF">2024-12-13T10:55:28Z</dcterms:modified>
</cp:coreProperties>
</file>