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braniye\Desktop\Documents\СЕССИИ\I СОЗЫВ СОБРАНИЯ МУНИЦИПАЛЬНОГО ОКРУГА\15-я сессияот 11.02.2025\192 Февраль правильный\"/>
    </mc:Choice>
  </mc:AlternateContent>
  <bookViews>
    <workbookView xWindow="-120" yWindow="-120" windowWidth="29040" windowHeight="15840"/>
  </bookViews>
  <sheets>
    <sheet name="2025" sheetId="4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E161" i="4" l="1"/>
  <c r="D161" i="4"/>
  <c r="E169" i="4"/>
  <c r="D169" i="4"/>
  <c r="E246" i="4" l="1"/>
  <c r="D246" i="4"/>
  <c r="D238" i="4"/>
  <c r="D237" i="4" s="1"/>
  <c r="D236" i="4" s="1"/>
  <c r="E239" i="4"/>
  <c r="E238" i="4" s="1"/>
  <c r="E237" i="4" s="1"/>
  <c r="E236" i="4" s="1"/>
  <c r="D239" i="4"/>
  <c r="D20" i="4"/>
  <c r="D243" i="4"/>
  <c r="D235" i="4"/>
  <c r="E208" i="4"/>
  <c r="D208" i="4"/>
  <c r="E204" i="4"/>
  <c r="E203" i="4" s="1"/>
  <c r="E205" i="4"/>
  <c r="D204" i="4"/>
  <c r="D203" i="4" s="1"/>
  <c r="D205" i="4"/>
  <c r="E202" i="4"/>
  <c r="D202" i="4"/>
  <c r="E200" i="4"/>
  <c r="E199" i="4"/>
  <c r="D200" i="4"/>
  <c r="D199" i="4"/>
  <c r="E197" i="4"/>
  <c r="E196" i="4" s="1"/>
  <c r="D197" i="4"/>
  <c r="D196" i="4" s="1"/>
  <c r="E191" i="4" l="1"/>
  <c r="D191" i="4"/>
  <c r="E190" i="4"/>
  <c r="D190" i="4"/>
  <c r="E180" i="4"/>
  <c r="D180" i="4"/>
  <c r="E179" i="4"/>
  <c r="D179" i="4"/>
  <c r="E176" i="4"/>
  <c r="D176" i="4"/>
  <c r="E173" i="4"/>
  <c r="D173" i="4"/>
  <c r="E159" i="4"/>
  <c r="D159" i="4"/>
  <c r="E157" i="4"/>
  <c r="D157" i="4"/>
  <c r="E83" i="4" l="1"/>
  <c r="E74" i="4"/>
  <c r="D74" i="4"/>
  <c r="E62" i="4"/>
  <c r="D62" i="4"/>
  <c r="E47" i="4"/>
  <c r="E29" i="4"/>
  <c r="E28" i="4" s="1"/>
  <c r="D29" i="4"/>
  <c r="D28" i="4" s="1"/>
  <c r="E27" i="4"/>
  <c r="E25" i="4"/>
  <c r="E24" i="4" s="1"/>
  <c r="D25" i="4"/>
  <c r="D24" i="4" s="1"/>
  <c r="E22" i="4"/>
  <c r="E21" i="4" s="1"/>
  <c r="E20" i="4" s="1"/>
  <c r="H244" i="4" l="1"/>
  <c r="G244" i="4"/>
  <c r="H242" i="4"/>
  <c r="H241" i="4" s="1"/>
  <c r="H240" i="4" s="1"/>
  <c r="G242" i="4"/>
  <c r="H234" i="4"/>
  <c r="H233" i="4" s="1"/>
  <c r="H232" i="4" s="1"/>
  <c r="G234" i="4"/>
  <c r="G233" i="4" s="1"/>
  <c r="G232" i="4" s="1"/>
  <c r="H230" i="4"/>
  <c r="G230" i="4"/>
  <c r="H228" i="4"/>
  <c r="G228" i="4"/>
  <c r="H226" i="4"/>
  <c r="G226" i="4"/>
  <c r="H224" i="4"/>
  <c r="G224" i="4"/>
  <c r="G223" i="4" s="1"/>
  <c r="H221" i="4"/>
  <c r="G221" i="4"/>
  <c r="H219" i="4"/>
  <c r="G219" i="4"/>
  <c r="H215" i="4"/>
  <c r="G215" i="4"/>
  <c r="H213" i="4"/>
  <c r="G213" i="4"/>
  <c r="G212" i="4" s="1"/>
  <c r="H210" i="4"/>
  <c r="G210" i="4"/>
  <c r="H207" i="4"/>
  <c r="G207" i="4"/>
  <c r="G206" i="4" s="1"/>
  <c r="H201" i="4"/>
  <c r="G201" i="4"/>
  <c r="H198" i="4"/>
  <c r="G198" i="4"/>
  <c r="H194" i="4"/>
  <c r="G194" i="4"/>
  <c r="H192" i="4"/>
  <c r="G192" i="4"/>
  <c r="H189" i="4"/>
  <c r="G189" i="4"/>
  <c r="H187" i="4"/>
  <c r="G187" i="4"/>
  <c r="H184" i="4"/>
  <c r="G184" i="4"/>
  <c r="H182" i="4"/>
  <c r="G182" i="4"/>
  <c r="H178" i="4"/>
  <c r="H177" i="4" s="1"/>
  <c r="G178" i="4"/>
  <c r="H175" i="4"/>
  <c r="G175" i="4"/>
  <c r="H172" i="4"/>
  <c r="G172" i="4"/>
  <c r="H168" i="4"/>
  <c r="G168" i="4"/>
  <c r="H166" i="4"/>
  <c r="G166" i="4"/>
  <c r="H164" i="4"/>
  <c r="G164" i="4"/>
  <c r="H162" i="4"/>
  <c r="G162" i="4"/>
  <c r="H161" i="4"/>
  <c r="H160" i="4" s="1"/>
  <c r="H158" i="4"/>
  <c r="G158" i="4"/>
  <c r="H156" i="4"/>
  <c r="G156" i="4"/>
  <c r="H154" i="4"/>
  <c r="G154" i="4"/>
  <c r="H151" i="4"/>
  <c r="G151" i="4"/>
  <c r="H149" i="4"/>
  <c r="G149" i="4"/>
  <c r="H147" i="4"/>
  <c r="G147" i="4"/>
  <c r="H145" i="4"/>
  <c r="G145" i="4"/>
  <c r="H143" i="4"/>
  <c r="G143" i="4"/>
  <c r="H141" i="4"/>
  <c r="G141" i="4"/>
  <c r="H139" i="4"/>
  <c r="G139" i="4"/>
  <c r="H137" i="4"/>
  <c r="G137" i="4"/>
  <c r="H135" i="4"/>
  <c r="G135" i="4"/>
  <c r="H133" i="4"/>
  <c r="G133" i="4"/>
  <c r="H131" i="4"/>
  <c r="G131" i="4"/>
  <c r="H128" i="4"/>
  <c r="G128" i="4"/>
  <c r="H126" i="4"/>
  <c r="G126" i="4"/>
  <c r="H124" i="4"/>
  <c r="G124" i="4"/>
  <c r="H120" i="4"/>
  <c r="G120" i="4"/>
  <c r="H118" i="4"/>
  <c r="G118" i="4"/>
  <c r="H115" i="4"/>
  <c r="G115" i="4"/>
  <c r="H113" i="4"/>
  <c r="H112" i="4" s="1"/>
  <c r="G113" i="4"/>
  <c r="H110" i="4"/>
  <c r="G110" i="4"/>
  <c r="H108" i="4"/>
  <c r="G108" i="4"/>
  <c r="H103" i="4"/>
  <c r="G103" i="4"/>
  <c r="H101" i="4"/>
  <c r="G101" i="4"/>
  <c r="H97" i="4"/>
  <c r="G97" i="4"/>
  <c r="H95" i="4"/>
  <c r="G95" i="4"/>
  <c r="H92" i="4"/>
  <c r="G92" i="4"/>
  <c r="H90" i="4"/>
  <c r="G90" i="4"/>
  <c r="H87" i="4"/>
  <c r="G87" i="4"/>
  <c r="H85" i="4"/>
  <c r="G85" i="4"/>
  <c r="H82" i="4"/>
  <c r="H81" i="4" s="1"/>
  <c r="G82" i="4"/>
  <c r="G81" i="4" s="1"/>
  <c r="H79" i="4"/>
  <c r="H78" i="4" s="1"/>
  <c r="G79" i="4"/>
  <c r="G78" i="4" s="1"/>
  <c r="H75" i="4"/>
  <c r="G75" i="4"/>
  <c r="H73" i="4"/>
  <c r="G73" i="4"/>
  <c r="H71" i="4"/>
  <c r="H70" i="4" s="1"/>
  <c r="G71" i="4"/>
  <c r="G70" i="4" s="1"/>
  <c r="H68" i="4"/>
  <c r="G68" i="4"/>
  <c r="H66" i="4"/>
  <c r="G66" i="4"/>
  <c r="H63" i="4"/>
  <c r="G63" i="4"/>
  <c r="H61" i="4"/>
  <c r="G61" i="4"/>
  <c r="H59" i="4"/>
  <c r="G59" i="4"/>
  <c r="H57" i="4"/>
  <c r="G57" i="4"/>
  <c r="H55" i="4"/>
  <c r="G55" i="4"/>
  <c r="H53" i="4"/>
  <c r="G53" i="4"/>
  <c r="H50" i="4"/>
  <c r="G50" i="4"/>
  <c r="H48" i="4"/>
  <c r="G48" i="4"/>
  <c r="H46" i="4"/>
  <c r="G46" i="4"/>
  <c r="H43" i="4"/>
  <c r="G43" i="4"/>
  <c r="H41" i="4"/>
  <c r="G41" i="4"/>
  <c r="H39" i="4"/>
  <c r="G39" i="4"/>
  <c r="H37" i="4"/>
  <c r="G37" i="4"/>
  <c r="H35" i="4"/>
  <c r="G35" i="4"/>
  <c r="H33" i="4"/>
  <c r="G33" i="4"/>
  <c r="H31" i="4"/>
  <c r="G31" i="4"/>
  <c r="H27" i="4"/>
  <c r="H26" i="4" s="1"/>
  <c r="D27" i="4"/>
  <c r="G45" i="4" l="1"/>
  <c r="G89" i="4"/>
  <c r="H130" i="4"/>
  <c r="H206" i="4"/>
  <c r="H223" i="4"/>
  <c r="H45" i="4"/>
  <c r="H94" i="4"/>
  <c r="H100" i="4"/>
  <c r="H99" i="4" s="1"/>
  <c r="H171" i="4"/>
  <c r="G177" i="4"/>
  <c r="G30" i="4"/>
  <c r="G218" i="4"/>
  <c r="G217" i="4" s="1"/>
  <c r="H30" i="4"/>
  <c r="G161" i="4"/>
  <c r="G160" i="4" s="1"/>
  <c r="H107" i="4"/>
  <c r="G112" i="4"/>
  <c r="G117" i="4"/>
  <c r="G123" i="4"/>
  <c r="G153" i="4"/>
  <c r="G65" i="4"/>
  <c r="G84" i="4"/>
  <c r="H89" i="4"/>
  <c r="H117" i="4"/>
  <c r="H123" i="4"/>
  <c r="H122" i="4" s="1"/>
  <c r="H153" i="4"/>
  <c r="H212" i="4"/>
  <c r="H218" i="4"/>
  <c r="H217" i="4" s="1"/>
  <c r="H65" i="4"/>
  <c r="H19" i="4" s="1"/>
  <c r="H84" i="4"/>
  <c r="H77" i="4" s="1"/>
  <c r="G94" i="4"/>
  <c r="G100" i="4"/>
  <c r="G99" i="4" s="1"/>
  <c r="G107" i="4"/>
  <c r="G130" i="4"/>
  <c r="G122" i="4" s="1"/>
  <c r="G171" i="4"/>
  <c r="G170" i="4" s="1"/>
  <c r="G241" i="4"/>
  <c r="G240" i="4" s="1"/>
  <c r="G26" i="4"/>
  <c r="E194" i="4"/>
  <c r="D194" i="4"/>
  <c r="H106" i="4" l="1"/>
  <c r="H170" i="4"/>
  <c r="G77" i="4"/>
  <c r="G19" i="4"/>
  <c r="G247" i="4" s="1"/>
  <c r="G251" i="4" s="1"/>
  <c r="G106" i="4"/>
  <c r="H247" i="4"/>
  <c r="H251" i="4" s="1"/>
  <c r="E108" i="4"/>
  <c r="D108" i="4"/>
  <c r="E110" i="4"/>
  <c r="D110" i="4"/>
  <c r="E73" i="4"/>
  <c r="D73" i="4"/>
  <c r="E71" i="4"/>
  <c r="D71" i="4"/>
  <c r="D101" i="4" l="1"/>
  <c r="E101" i="4"/>
  <c r="E175" i="4" l="1"/>
  <c r="D175" i="4"/>
  <c r="D234" i="4" l="1"/>
  <c r="E234" i="4"/>
  <c r="E166" i="4"/>
  <c r="D166" i="4"/>
  <c r="D156" i="4" l="1"/>
  <c r="E156" i="4"/>
  <c r="D55" i="4" l="1"/>
  <c r="D198" i="4"/>
  <c r="E198" i="4"/>
  <c r="D184" i="4"/>
  <c r="E184" i="4"/>
  <c r="D172" i="4"/>
  <c r="D171" i="4" s="1"/>
  <c r="E172" i="4"/>
  <c r="E171" i="4" s="1"/>
  <c r="D201" i="4" l="1"/>
  <c r="E201" i="4"/>
  <c r="E244" i="4" l="1"/>
  <c r="D244" i="4"/>
  <c r="E242" i="4"/>
  <c r="D242" i="4"/>
  <c r="E233" i="4"/>
  <c r="E232" i="4" s="1"/>
  <c r="D233" i="4"/>
  <c r="D232" i="4" s="1"/>
  <c r="E230" i="4"/>
  <c r="D230" i="4"/>
  <c r="E228" i="4"/>
  <c r="D228" i="4"/>
  <c r="E226" i="4"/>
  <c r="D226" i="4"/>
  <c r="E224" i="4"/>
  <c r="D224" i="4"/>
  <c r="E221" i="4"/>
  <c r="D221" i="4"/>
  <c r="E219" i="4"/>
  <c r="D219" i="4"/>
  <c r="E215" i="4"/>
  <c r="D215" i="4"/>
  <c r="E213" i="4"/>
  <c r="D213" i="4"/>
  <c r="E210" i="4"/>
  <c r="D210" i="4"/>
  <c r="E207" i="4"/>
  <c r="E192" i="4"/>
  <c r="D192" i="4"/>
  <c r="E187" i="4"/>
  <c r="D187" i="4"/>
  <c r="E182" i="4"/>
  <c r="D182" i="4"/>
  <c r="E178" i="4"/>
  <c r="D178" i="4"/>
  <c r="E168" i="4"/>
  <c r="D168" i="4"/>
  <c r="E164" i="4"/>
  <c r="D164" i="4"/>
  <c r="E162" i="4"/>
  <c r="D162" i="4"/>
  <c r="E158" i="4"/>
  <c r="D158" i="4"/>
  <c r="E154" i="4"/>
  <c r="D154" i="4"/>
  <c r="E151" i="4"/>
  <c r="D151" i="4"/>
  <c r="E149" i="4"/>
  <c r="D149" i="4"/>
  <c r="E147" i="4"/>
  <c r="D147" i="4"/>
  <c r="E145" i="4"/>
  <c r="D145" i="4"/>
  <c r="E143" i="4"/>
  <c r="D143" i="4"/>
  <c r="E141" i="4"/>
  <c r="D141" i="4"/>
  <c r="E139" i="4"/>
  <c r="D139" i="4"/>
  <c r="E137" i="4"/>
  <c r="D137" i="4"/>
  <c r="E135" i="4"/>
  <c r="D135" i="4"/>
  <c r="E133" i="4"/>
  <c r="D133" i="4"/>
  <c r="E131" i="4"/>
  <c r="D131" i="4"/>
  <c r="E128" i="4"/>
  <c r="D128" i="4"/>
  <c r="E126" i="4"/>
  <c r="D126" i="4"/>
  <c r="E124" i="4"/>
  <c r="D124" i="4"/>
  <c r="E120" i="4"/>
  <c r="D120" i="4"/>
  <c r="E118" i="4"/>
  <c r="D118" i="4"/>
  <c r="E115" i="4"/>
  <c r="D115" i="4"/>
  <c r="E113" i="4"/>
  <c r="D113" i="4"/>
  <c r="E107" i="4"/>
  <c r="D107" i="4"/>
  <c r="E103" i="4"/>
  <c r="D103" i="4"/>
  <c r="E97" i="4"/>
  <c r="D97" i="4"/>
  <c r="E95" i="4"/>
  <c r="D95" i="4"/>
  <c r="E92" i="4"/>
  <c r="D92" i="4"/>
  <c r="E90" i="4"/>
  <c r="D90" i="4"/>
  <c r="E87" i="4"/>
  <c r="D87" i="4"/>
  <c r="E85" i="4"/>
  <c r="D85" i="4"/>
  <c r="E82" i="4"/>
  <c r="E81" i="4" s="1"/>
  <c r="D82" i="4"/>
  <c r="D81" i="4" s="1"/>
  <c r="E79" i="4"/>
  <c r="E78" i="4" s="1"/>
  <c r="D79" i="4"/>
  <c r="D78" i="4" s="1"/>
  <c r="E75" i="4"/>
  <c r="D75" i="4"/>
  <c r="D70" i="4" s="1"/>
  <c r="E68" i="4"/>
  <c r="D68" i="4"/>
  <c r="E66" i="4"/>
  <c r="D66" i="4"/>
  <c r="E63" i="4"/>
  <c r="D63" i="4"/>
  <c r="E61" i="4"/>
  <c r="D61" i="4"/>
  <c r="E59" i="4"/>
  <c r="D59" i="4"/>
  <c r="E57" i="4"/>
  <c r="D57" i="4"/>
  <c r="E55" i="4"/>
  <c r="E53" i="4"/>
  <c r="D53" i="4"/>
  <c r="E50" i="4"/>
  <c r="D50" i="4"/>
  <c r="D48" i="4"/>
  <c r="E48" i="4"/>
  <c r="E46" i="4"/>
  <c r="D46" i="4"/>
  <c r="E43" i="4"/>
  <c r="D43" i="4"/>
  <c r="E41" i="4"/>
  <c r="D41" i="4"/>
  <c r="E39" i="4"/>
  <c r="D39" i="4"/>
  <c r="E37" i="4"/>
  <c r="D37" i="4"/>
  <c r="E35" i="4"/>
  <c r="D35" i="4"/>
  <c r="E33" i="4"/>
  <c r="D33" i="4"/>
  <c r="E31" i="4"/>
  <c r="D31" i="4"/>
  <c r="D30" i="4" s="1"/>
  <c r="E26" i="4"/>
  <c r="E23" i="4" s="1"/>
  <c r="D26" i="4"/>
  <c r="D23" i="4" s="1"/>
  <c r="D45" i="4" l="1"/>
  <c r="D19" i="4" s="1"/>
  <c r="E153" i="4"/>
  <c r="E177" i="4"/>
  <c r="E45" i="4"/>
  <c r="D65" i="4"/>
  <c r="D212" i="4"/>
  <c r="E212" i="4"/>
  <c r="D218" i="4"/>
  <c r="D117" i="4"/>
  <c r="D123" i="4"/>
  <c r="D153" i="4"/>
  <c r="E218" i="4"/>
  <c r="E123" i="4"/>
  <c r="E117" i="4"/>
  <c r="D112" i="4"/>
  <c r="E112" i="4"/>
  <c r="D84" i="4"/>
  <c r="D89" i="4"/>
  <c r="D94" i="4"/>
  <c r="E84" i="4"/>
  <c r="E89" i="4"/>
  <c r="E94" i="4"/>
  <c r="D223" i="4"/>
  <c r="D130" i="4"/>
  <c r="E130" i="4"/>
  <c r="E206" i="4"/>
  <c r="E223" i="4"/>
  <c r="E65" i="4"/>
  <c r="E70" i="4"/>
  <c r="E160" i="4"/>
  <c r="E100" i="4"/>
  <c r="D100" i="4"/>
  <c r="D160" i="4"/>
  <c r="E30" i="4"/>
  <c r="E241" i="4"/>
  <c r="E240" i="4" s="1"/>
  <c r="D189" i="4"/>
  <c r="D177" i="4" s="1"/>
  <c r="D241" i="4"/>
  <c r="D240" i="4" s="1"/>
  <c r="D207" i="4"/>
  <c r="E189" i="4"/>
  <c r="E19" i="4" l="1"/>
  <c r="E247" i="4" s="1"/>
  <c r="D106" i="4"/>
  <c r="E106" i="4"/>
  <c r="D77" i="4"/>
  <c r="D247" i="4" s="1"/>
  <c r="E170" i="4"/>
  <c r="D217" i="4"/>
  <c r="E122" i="4"/>
  <c r="E77" i="4"/>
  <c r="D122" i="4"/>
  <c r="E217" i="4"/>
  <c r="D99" i="4"/>
  <c r="E99" i="4"/>
  <c r="D206" i="4"/>
  <c r="D170" i="4" s="1"/>
</calcChain>
</file>

<file path=xl/sharedStrings.xml><?xml version="1.0" encoding="utf-8"?>
<sst xmlns="http://schemas.openxmlformats.org/spreadsheetml/2006/main" count="480" uniqueCount="267">
  <si>
    <t xml:space="preserve">Мероприятия в области физической культуры и спорта </t>
  </si>
  <si>
    <t>01 0 00 00000</t>
  </si>
  <si>
    <t>02 0 00 00000</t>
  </si>
  <si>
    <t>03 0 00 00000</t>
  </si>
  <si>
    <t>04 0 00 00000</t>
  </si>
  <si>
    <t>05 0 00 00000</t>
  </si>
  <si>
    <t>06 0 00 00000</t>
  </si>
  <si>
    <t>07 0 00 00000</t>
  </si>
  <si>
    <t>Расходы на выплаты по оплате труда  и обеспечение функций  муниципальных органов</t>
  </si>
  <si>
    <t xml:space="preserve">Расходы на выплаты по оплате труда и обеспечение функций муниципальных органов </t>
  </si>
  <si>
    <t>Наименование</t>
  </si>
  <si>
    <t>ЦСР</t>
  </si>
  <si>
    <t>ВР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</si>
  <si>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</si>
  <si>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</si>
  <si>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</si>
  <si>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</si>
  <si>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</si>
  <si>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</si>
  <si>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</si>
  <si>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ВСЕГО</t>
  </si>
  <si>
    <t>200</t>
  </si>
  <si>
    <t>Непрограммные расходы</t>
  </si>
  <si>
    <t>90 9 00 00000</t>
  </si>
  <si>
    <t>800</t>
  </si>
  <si>
    <t>Содержание единой дежурно-диспетчерской службы</t>
  </si>
  <si>
    <t>Капитальные вложения в объекты государственной (муниципальной) собственности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</si>
  <si>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</si>
  <si>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</si>
  <si>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</si>
  <si>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>Расходы на выплаты по оплате труда работников, занимающих должности, не отнесенные к должностям муниципальной службы</t>
  </si>
  <si>
    <t>90 0 00 00000</t>
  </si>
  <si>
    <t>90 9 00 20001</t>
  </si>
  <si>
    <t xml:space="preserve">к    решению Собрания депутатов </t>
  </si>
  <si>
    <t>08 0 00 00000</t>
  </si>
  <si>
    <t>Расходы на установку знаков туристской навигации (за счет средств областного бюджета)</t>
  </si>
  <si>
    <t>Софинансирование расходов на установку знаков туристской навигации</t>
  </si>
  <si>
    <t xml:space="preserve">Муниципальная программа «Содействие экономическому развитию и инвестиционной привлекательности Невельского муниципального округа» </t>
  </si>
  <si>
    <t xml:space="preserve">Муниципальная программа «Обеспечение безопасности граждан на территории Невельского муниципального округа» </t>
  </si>
  <si>
    <t>Иные непрограммные направления деятельности органов местного самоуправления Невельского муниципального округа</t>
  </si>
  <si>
    <t>Резервный фонд Администрации Невельского муниципального округа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</si>
  <si>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(за счет средств областного бюджета)</t>
  </si>
  <si>
    <t>Расходы на воспитание и обучение детей-инвалидов в муниципальных дошкольных образовательных организациях (за счет средств областного бюджета)</t>
  </si>
  <si>
    <t>Софинансирование расходов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</si>
  <si>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>Проведение работ по установке и ремонту объектов уличного освещения</t>
  </si>
  <si>
    <t>Организация и содержание мест захоронения</t>
  </si>
  <si>
    <t>Расходы на ликвидацию стихийных несанкционированных свалок</t>
  </si>
  <si>
    <t>Невельского муниципального округа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</si>
  <si>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(за счет средств федерального и областного бюджета)</t>
  </si>
  <si>
    <t>Расходы на ликвидацию очагов сорного растения борщевик Сосновского (за счёт средств областного бюджета)</t>
  </si>
  <si>
    <t>Софинансирование расходов на ликвидацию очагов сорного растения борщевик Сосновского</t>
  </si>
  <si>
    <t>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</si>
  <si>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 xml:space="preserve">Расходы на обеспечение комплексного развития сельских территорий (за счет средств федерального и областного бюджетов) </t>
  </si>
  <si>
    <t>09 0 00 00000</t>
  </si>
  <si>
    <t>Проведение работ по озеленению территории и прочему благоустройству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</si>
  <si>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(за счет средств областного бюджета)</t>
  </si>
  <si>
    <t xml:space="preserve">Муниципальная программа «Развитие культуры на территории Невельского муниципального округа» </t>
  </si>
  <si>
    <t xml:space="preserve">Комплекс процессных мероприятий «Создание условий для развития библиотечного дела»
</t>
  </si>
  <si>
    <t>02 4 01 00000</t>
  </si>
  <si>
    <t>02 4 01 00790</t>
  </si>
  <si>
    <t xml:space="preserve">Комплекс процессных мероприятий «Создание условий для развития системы культурно-досугового обслуживания  населения»
</t>
  </si>
  <si>
    <t>02 4 02 00000</t>
  </si>
  <si>
    <t>02 4 02 00790</t>
  </si>
  <si>
    <t xml:space="preserve">Комплекс процессных мероприятий «Создание условий для развития музейного дела»
</t>
  </si>
  <si>
    <t>02 4 03 00000</t>
  </si>
  <si>
    <t>02 4 03 00790</t>
  </si>
  <si>
    <t>02 4 03 22600</t>
  </si>
  <si>
    <t xml:space="preserve">Комплекс процессных мероприятий «Информационное продвижение услуг в сфере культуры и туризма»
</t>
  </si>
  <si>
    <t>02 4 04 00000</t>
  </si>
  <si>
    <t xml:space="preserve">Комплекс процессных мероприятий «Создание условий для развития дополнительного образования в сфере культуры и искусства» 
</t>
  </si>
  <si>
    <t>02 4 05 00000</t>
  </si>
  <si>
    <t>02 4 05 00790</t>
  </si>
  <si>
    <t>Комплекс процессных мероприятий «Проведение профилактических и иных мероприятий, направленных на снижение уровня преступности и степени социального риска населения на территории Невельского муниципального округа»</t>
  </si>
  <si>
    <t>04 4 01 00000</t>
  </si>
  <si>
    <t xml:space="preserve">Комплекс процессных мероприятий «Проведение комплекса мероприятий информационного, профилактического,  технического и иного характера, направленных на создание эффективной системы противодействия терроризму и экстремизму»
</t>
  </si>
  <si>
    <t>04 4 03 00000</t>
  </si>
  <si>
    <t>Комплекс процессных мероприятий «Обеспечение пожарной безопасности в  муниципальном образовании Невельский муниципальный округ»</t>
  </si>
  <si>
    <t>04 4 06 00000</t>
  </si>
  <si>
    <t>Комплекс процессных мероприятий «Комплексное развитие систем коммунальной инфраструктуры»</t>
  </si>
  <si>
    <t>05 4 01 00000</t>
  </si>
  <si>
    <t>Проведение работ по подготовке и прохождению отопительного сезона в целях обеспечения населения услугами теплоснабжения и горячего водоснабжения</t>
  </si>
  <si>
    <t>Аварийно-диспетчерское и техническое обслуживание резервуаров сжиженных углеводородных газов</t>
  </si>
  <si>
    <t>Комплекс процессных мероприятий «Благоустройство»</t>
  </si>
  <si>
    <t>05 4 02 00000</t>
  </si>
  <si>
    <t>05 4 02 22800</t>
  </si>
  <si>
    <t>05 4 02 22100</t>
  </si>
  <si>
    <t>05 4 02 22200</t>
  </si>
  <si>
    <t>Обеспечение функционирование объектов уличного освещения и иных объектов благоустройства потребляющих электроэнергию</t>
  </si>
  <si>
    <t>05 4 02 22300</t>
  </si>
  <si>
    <t>05 4 02 22500</t>
  </si>
  <si>
    <t>05 4 02 22700</t>
  </si>
  <si>
    <t>Организация деятельности по накоплению твердых коммунальных отходов, ликвидации стихийных несанкционированных свалок</t>
  </si>
  <si>
    <t>05 4 03 00000</t>
  </si>
  <si>
    <t>Оплата взносов на капитальный ремонт общего имущества в многоквартирных домах за помещения муниципального фонда, включая услуги по обслуживанию специального счета для формирования фонда капитального ремонта многоквартирных домов</t>
  </si>
  <si>
    <t>Комплекс процессных мероприятий «Создание условий для эффективного управления муниципальной собственностью»</t>
  </si>
  <si>
    <t>03 4 02 00000</t>
  </si>
  <si>
    <t>03 4 02 21800</t>
  </si>
  <si>
    <t>Муниципальная программа «Развитие  молодёжной политики, физической культуры и спорта на территории Невельского муниципального округа»</t>
  </si>
  <si>
    <t>Комплекс процессных мероприятий «Молодежная политика»</t>
  </si>
  <si>
    <t>08 4 01 00000</t>
  </si>
  <si>
    <t>08 4 01 00790</t>
  </si>
  <si>
    <t>08 4 02 00000</t>
  </si>
  <si>
    <t>08 4 02 00790</t>
  </si>
  <si>
    <t xml:space="preserve">08 4 02 20100 </t>
  </si>
  <si>
    <t>03 4 02 21900</t>
  </si>
  <si>
    <t>Комплекс процессных мероприятий «Обеспечение деятельности представительного органа местного самоуправления Невельского муниципального округа»</t>
  </si>
  <si>
    <t>07 4 01 00000</t>
  </si>
  <si>
    <t>07 4 01 00900</t>
  </si>
  <si>
    <t>Комплекс процессных мероприятий «Обеспечение деятельности и выполнение функций Администрации Невельского муниципального округа»</t>
  </si>
  <si>
    <t>07 4 02 00000</t>
  </si>
  <si>
    <t>07 4 02 00910</t>
  </si>
  <si>
    <t>07 4 02 00900</t>
  </si>
  <si>
    <t>07 4 02 00930</t>
  </si>
  <si>
    <t>Комплекс процессных мероприятий «Обеспечение деятельности и выполнение функций Финансового управления Администрации Невельского муниципального округа по осуществлению полномочий в области регулирования бюджетных правоотношений на территории округа»</t>
  </si>
  <si>
    <t>07 4 03 00000</t>
  </si>
  <si>
    <t>07 4 03 00900</t>
  </si>
  <si>
    <t>07 4 03 00920</t>
  </si>
  <si>
    <t>Комплекс процессных мероприятий «Оказание социальной поддержки отдельным категориям граждан, поддержка некоммерческих организаций»</t>
  </si>
  <si>
    <t>07 4 04 00000</t>
  </si>
  <si>
    <t>Обеспечение функционирование высшего должностного лица муниципального образования</t>
  </si>
  <si>
    <t xml:space="preserve">Обеспечение деятельности председателя представительного органа муниципального округа
</t>
  </si>
  <si>
    <t>07 4 01 00940</t>
  </si>
  <si>
    <t>Муниципальная программа «Комплексное развитие сельских территорий Невельского муниципального округа»</t>
  </si>
  <si>
    <t>Резервный фонд Администрации Невельского муниципального округа по предупреждению и ликвидации чрезвычайных ситуаций и последствий стихийных бедствий</t>
  </si>
  <si>
    <t>90 9 00 20002</t>
  </si>
  <si>
    <t xml:space="preserve">Комплекс процессных мероприятий «Дошкольное образование» </t>
  </si>
  <si>
    <t>01 4 01 00000</t>
  </si>
  <si>
    <t>01 4 01 00790</t>
  </si>
  <si>
    <t xml:space="preserve">Комплекс процессных мероприятий «Общее образование» </t>
  </si>
  <si>
    <t>01 4 02 00000</t>
  </si>
  <si>
    <t>01 4 02 00790</t>
  </si>
  <si>
    <t xml:space="preserve">Комплекс процессных мероприятий «Дополнительное образование в сфере физической культуры и спорта»
</t>
  </si>
  <si>
    <t>01 4 03 00000</t>
  </si>
  <si>
    <t>01 4 03 00790</t>
  </si>
  <si>
    <t>01 4 04 00000</t>
  </si>
  <si>
    <t>01 4 04 00900</t>
  </si>
  <si>
    <t>01 4 04 00920</t>
  </si>
  <si>
    <t>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</si>
  <si>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01 4 04 00800</t>
  </si>
  <si>
    <t>Осуществление мероприятий по организации питания в муниципальных общеобразовательных организациях  (за счёт средств областного бюджета)</t>
  </si>
  <si>
    <t>01 4 02 41040</t>
  </si>
  <si>
    <t>01 4 02 L3040</t>
  </si>
  <si>
    <t>Обеспечение мер, направленных на привлечение жителей области к регулярным занятиям физической культурой и спортом  (за счет средств областного  бюджета)</t>
  </si>
  <si>
    <t>08 4 02 41140</t>
  </si>
  <si>
    <t>Расходы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 (за счет средств областного бюджета)</t>
  </si>
  <si>
    <t>01 4 01 41400</t>
  </si>
  <si>
    <t>01 4 02 42190</t>
  </si>
  <si>
    <t>Расходы 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 (за счет средств областного бюджета)</t>
  </si>
  <si>
    <t>01 4 01 42010</t>
  </si>
  <si>
    <t>01 4 02 42010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</si>
  <si>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организаций   (за счёт средств областного бюджета)</t>
  </si>
  <si>
    <t>01 4 02 42020</t>
  </si>
  <si>
    <t>01 4 01 42040</t>
  </si>
  <si>
    <t>Осуществление органами местного самоуправления отдельных государственных полномочий по предоставлению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типа), компенсации расходов на оплату жилых помещений, отопления и освещения(за счёт средств областного бюджета)</t>
  </si>
  <si>
    <t>01 4 02 42150</t>
  </si>
  <si>
    <t>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 (за счёт средств областного бюджета)</t>
  </si>
  <si>
    <t>01 4 01 42170</t>
  </si>
  <si>
    <t>01 4 01 43020</t>
  </si>
  <si>
    <t>08 4 01 43040</t>
  </si>
  <si>
    <t>01 4 01 W1400</t>
  </si>
  <si>
    <t>Реализация муниципальных программ поддержки социально ориентированных некоммерческих организаций  (за счет средств областного бюджета)</t>
  </si>
  <si>
    <t>07 4 04 41500</t>
  </si>
  <si>
    <t>Расходы на осуществление дорожной деятельности  (за счёт средств областного бюджета)</t>
  </si>
  <si>
    <t>Проведение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Отечества, на территории муниципального образования (за счёт средств областного бюджета)</t>
  </si>
  <si>
    <t>05 4 02 41130</t>
  </si>
  <si>
    <t>Реализация мероприятий в рамках комплекса процессных мероприятий «Развитие и совершенствование института добровольных народных дружин» (за счет средств областного бюджета)</t>
  </si>
  <si>
    <t>04 4 01 41350</t>
  </si>
  <si>
    <t>Софинансирование расходов на реализацию мероприятий в рамках комплекса процессных мероприятий «Развитие и совершенствование института добровольных народных дружин»</t>
  </si>
  <si>
    <t>04 4 01 W1350</t>
  </si>
  <si>
    <t>Реализация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 (за счет средств областного бюджета)</t>
  </si>
  <si>
    <t>04 4 03 41280</t>
  </si>
  <si>
    <t>04 4 03 W1280</t>
  </si>
  <si>
    <t>Реализация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(за счет средств областного бюджета)</t>
  </si>
  <si>
    <t>Софинансирование расходов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</t>
  </si>
  <si>
    <t>04 4 06 41340</t>
  </si>
  <si>
    <t>04 4 06 W1340</t>
  </si>
  <si>
    <t>05 4 02 41570</t>
  </si>
  <si>
    <t>05 4 02 W1570</t>
  </si>
  <si>
    <t>02 4 04 41910</t>
  </si>
  <si>
    <t>02 4 04 W1910</t>
  </si>
  <si>
    <t>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</si>
  <si>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07 4 02 42070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</si>
  <si>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</si>
  <si>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</si>
  <si>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 (за счет средств областного бюджета)</t>
  </si>
  <si>
    <t>05 4 02 42200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</si>
  <si>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(за счет средств федерального бюджета)</t>
  </si>
  <si>
    <t>07 4 02 51200</t>
  </si>
  <si>
    <t>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</si>
  <si>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07 4 02 42120</t>
  </si>
  <si>
    <t xml:space="preserve">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  (за счёт средств областного бюджета) </t>
  </si>
  <si>
    <t>07 4 02 42140</t>
  </si>
  <si>
    <t>Осуществление органами местного самоуправления отдельных государственных полномочий в сфере увековечения памяти погибших при защите Отечества  (за счет средств областного бюджета)</t>
  </si>
  <si>
    <t>07 4 04 42210</t>
  </si>
  <si>
    <t xml:space="preserve">Софинансирование расходов на реализацию муниципальных программ поддержки социально ориентированных некоммерческих организаций </t>
  </si>
  <si>
    <t>07 4 04 W1500</t>
  </si>
  <si>
    <t>Софинансирование расходов на обеспечение мер, направленных на привлечение жителей области к регулярным занятиям физической культурой и спортом</t>
  </si>
  <si>
    <t>08 4 02 W1140</t>
  </si>
  <si>
    <t>Софинансирование расходов на проведение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Отечества, на территории муниципального образования</t>
  </si>
  <si>
    <t>05 4 02 W1130</t>
  </si>
  <si>
    <t>01 4 02 42170</t>
  </si>
  <si>
    <t>01 4 03 42170</t>
  </si>
  <si>
    <t>02 4 05 42170</t>
  </si>
  <si>
    <t>07 4 02 51180</t>
  </si>
  <si>
    <t xml:space="preserve">Муниципальная программа «Развитие образования на территории Невельского муниципального округа» </t>
  </si>
  <si>
    <t>Муниципальная программа «Комплексное развитие систем коммунальной инфраструктуры и благоустройство территории Невельского муниципального округа»</t>
  </si>
  <si>
    <t xml:space="preserve">Муниципальная программа  «Совершенствование системы муниципального управления в Невельском муниципальном округе» 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</si>
  <si>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безопасности, разработка проектно-сметной документации</t>
  </si>
  <si>
    <t>Ремонт дорожного полотна после проведения аварийно-восстановительных работ МУП «Невельские теплосети»</t>
  </si>
  <si>
    <t>Осуществление мероприятий по повышению безопасности дорожного движения на автомобильных дорогах общего пользования местного значения</t>
  </si>
  <si>
    <t>06 4 00 00000</t>
  </si>
  <si>
    <t>Региональный проект «Современный облик сельских территорий»</t>
  </si>
  <si>
    <t>09 2 06 00000</t>
  </si>
  <si>
    <t>09 2 06 L5760</t>
  </si>
  <si>
    <t>Содержание и ремонт объектов водоснабжения и водоотведения, в целях обеспечения населения коммунальными услугами</t>
  </si>
  <si>
    <t>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</si>
  <si>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Реализация мероприятий военно-патриотической направленности, связанных с присвоением муниципальному образованию звания «Край партизанской славы»</t>
  </si>
  <si>
    <t>06 4 01 9Д010</t>
  </si>
  <si>
    <t>06 4 01 9Д011</t>
  </si>
  <si>
    <t>06 4 01 9Д410</t>
  </si>
  <si>
    <t>Комплекс процессных мероприятий «Обеспечение функционирования управления образования, физической культуры и спорта Администрации Невельского муниципального округа»</t>
  </si>
  <si>
    <t>Комплекс процессных мероприятий «Создание условий для развития  физической культуры и спорта»</t>
  </si>
  <si>
    <t>06 4 01 SД030</t>
  </si>
  <si>
    <t>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</si>
  <si>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Софинансирование мероприятий по организации питания в муниципальных общеобразовательных организациях</t>
  </si>
  <si>
    <t xml:space="preserve">Муниципальная программа «Сохранение и развитие автомобильных дорог общего пользования местного значения на территории Невельского муниципального округа» </t>
  </si>
  <si>
    <r>
      <t xml:space="preserve">Организация бесплатного горячего питания обучающихся, получающих начальное общее образование в </t>
    </r>
    <r>
      <rPr>
        <b/>
        <sz val="11"/>
        <color theme="1"/>
        <rFont val="Times New Roman"/>
        <family val="1"/>
        <charset val="204"/>
      </rPr>
      <t>государственных</t>
    </r>
    <r>
      <rPr>
        <sz val="11"/>
        <color theme="1"/>
        <rFont val="Times New Roman"/>
        <family val="1"/>
        <charset val="204"/>
      </rPr>
      <t xml:space="preserve"> и муниципальных образовательных организациях  (за счет средств  федерального и областного бюджета  )</t>
    </r>
  </si>
  <si>
    <t>01 4 02 W1040</t>
  </si>
  <si>
    <t>Реализация мероприятий (кадастровые работы по изготовлению документации, изготовление схем расположения земельных участков, межевание) в отношении земельных участков</t>
  </si>
  <si>
    <t>Реализация мероприятий (оценка, кадастровые работы по изготовлению документации, содержание имущества) в отношении объектов муниципального имущества и работы, связанные  с оформлением бесхозяйного имущества</t>
  </si>
  <si>
    <t>05 4 01 23300</t>
  </si>
  <si>
    <t>05 4 01 23500</t>
  </si>
  <si>
    <t>05 4 01 23800</t>
  </si>
  <si>
    <t>05 4 03 23400</t>
  </si>
  <si>
    <t>05 4 03 А0820</t>
  </si>
  <si>
    <t>05 4 03 R0820</t>
  </si>
  <si>
    <t>Условно утвержденные</t>
  </si>
  <si>
    <t xml:space="preserve"> классификации расходов местного бюджета на плановый период 2026 и 2027 годов</t>
  </si>
  <si>
    <t>Комплекс процессных мероприятий «Капитальный ремонт, ремонт и содержание автомобильных дорог общего пользования местного значения, повышение безопасности дорожного движения»</t>
  </si>
  <si>
    <t>Комплекс процессных мероприятий «Улучшение жилищных условий»</t>
  </si>
  <si>
    <t>01 2 Ю6 00000</t>
  </si>
  <si>
    <t>01 2 Ю6 51790</t>
  </si>
  <si>
    <t>от 25.12.2024 № 177</t>
  </si>
  <si>
    <t>Региональный проект «Все лучшее детям»</t>
  </si>
  <si>
    <t>01 2 Ю4 00000</t>
  </si>
  <si>
    <t xml:space="preserve">Реализация мероприятий по модернизации школьных систем образования </t>
  </si>
  <si>
    <t>01 2 Ю4 57500</t>
  </si>
  <si>
    <t>Региональный проект «Педагоги и наставники»</t>
  </si>
  <si>
    <t>01 2 Ю6 50500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</si>
  <si>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(за счет средств федерального бюджета)</t>
  </si>
  <si>
    <t>01 2 Ю6 53030</t>
  </si>
  <si>
    <t>Осуществление органами местного самоуправления отдельных государственных полномочий на государственную регистрацию актов гражданского состояния, за счет средств областного бюджета</t>
  </si>
  <si>
    <t>07 4 02 42230</t>
  </si>
  <si>
    <t>Осуществление органами местного самоуправления отдельных государственных полномочий на государственную регистрацию актов гражданского состояния</t>
  </si>
  <si>
    <t>07 4 02 59300</t>
  </si>
  <si>
    <t>Муниципальная программа «Формирование современной городской среды Невельского муниципального округа»</t>
  </si>
  <si>
    <t>10 0 00 00000</t>
  </si>
  <si>
    <t>Региональный проект «Формирование комфортной городской среды»</t>
  </si>
  <si>
    <t>10 2 И4 00000</t>
  </si>
  <si>
    <t>Расходы на реализацию муниципальных программ формирования современной городской среды</t>
  </si>
  <si>
    <t>10 2 И4 55550</t>
  </si>
  <si>
    <t>к решению Собрания депутатов</t>
  </si>
  <si>
    <t>Приложение 8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</si>
  <si>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(за счет средств  федерального бюджета)</t>
  </si>
  <si>
    <t>Осуществление первичного воинского учета органами местного самоуправления поселений и муниципальных округов (за счёт средств федерального бюджета)</t>
  </si>
  <si>
    <t>от 11.02.2025 №192</t>
  </si>
  <si>
    <t>"Приложение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</si>
</sst>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20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0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u/>
      <sz val="11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i/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3" fillId="0" borderId="2">
      <alignment vertical="top" wrapText="1"/>
    </xf>
  </cellStyleXfs>
  <cellXfs count="69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165" fontId="4" fillId="0" borderId="0" xfId="1" applyNumberFormat="1" applyFont="1" applyFill="1" applyAlignment="1">
      <alignment horizontal="right"/>
    </xf>
    <xf numFmtId="166" fontId="6" fillId="0" borderId="1" xfId="1" applyNumberFormat="1" applyFont="1" applyFill="1" applyBorder="1" applyAlignment="1">
      <alignment horizontal="left"/>
    </xf>
    <xf numFmtId="165" fontId="6" fillId="0" borderId="1" xfId="1" applyNumberFormat="1" applyFont="1" applyFill="1" applyBorder="1"/>
    <xf numFmtId="165" fontId="1" fillId="0" borderId="1" xfId="1" applyNumberFormat="1" applyFont="1" applyFill="1" applyBorder="1"/>
    <xf numFmtId="165" fontId="4" fillId="0" borderId="1" xfId="1" applyNumberFormat="1" applyFont="1" applyFill="1" applyBorder="1"/>
    <xf numFmtId="165" fontId="4" fillId="0" borderId="1" xfId="1" applyNumberFormat="1" applyFont="1" applyFill="1" applyBorder="1" applyAlignment="1">
      <alignment horizontal="center"/>
    </xf>
    <xf numFmtId="165" fontId="1" fillId="0" borderId="1" xfId="1" applyNumberFormat="1" applyFont="1" applyFill="1" applyBorder="1" applyAlignment="1">
      <alignment horizontal="center"/>
    </xf>
    <xf numFmtId="165" fontId="6" fillId="0" borderId="1" xfId="1" applyNumberFormat="1" applyFont="1" applyFill="1" applyBorder="1" applyAlignment="1">
      <alignment vertical="center"/>
    </xf>
    <xf numFmtId="165" fontId="4" fillId="0" borderId="1" xfId="1" applyNumberFormat="1" applyFont="1" applyFill="1" applyBorder="1" applyAlignment="1"/>
    <xf numFmtId="0" fontId="6" fillId="0" borderId="0" xfId="0" applyFont="1"/>
    <xf numFmtId="165" fontId="0" fillId="0" borderId="0" xfId="1" applyNumberFormat="1" applyFont="1" applyFill="1"/>
    <xf numFmtId="165" fontId="5" fillId="0" borderId="0" xfId="1" applyNumberFormat="1" applyFont="1" applyFill="1"/>
    <xf numFmtId="168" fontId="0" fillId="0" borderId="0" xfId="0" applyNumberFormat="1"/>
    <xf numFmtId="165" fontId="0" fillId="0" borderId="0" xfId="0" applyNumberFormat="1"/>
    <xf numFmtId="167" fontId="0" fillId="0" borderId="0" xfId="0" applyNumberFormat="1"/>
    <xf numFmtId="0" fontId="6" fillId="0" borderId="1" xfId="1" applyNumberFormat="1" applyFont="1" applyFill="1" applyBorder="1" applyAlignment="1">
      <alignment horizontal="center"/>
    </xf>
    <xf numFmtId="165" fontId="9" fillId="0" borderId="0" xfId="1" applyNumberFormat="1" applyFont="1" applyFill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7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wrapText="1"/>
    </xf>
    <xf numFmtId="0" fontId="12" fillId="0" borderId="0" xfId="0" applyFont="1" applyFill="1" applyAlignment="1">
      <alignment horizontal="right" vertical="center" wrapText="1"/>
    </xf>
    <xf numFmtId="0" fontId="4" fillId="0" borderId="0" xfId="0" applyFont="1" applyFill="1"/>
    <xf numFmtId="0" fontId="6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/>
    <xf numFmtId="0" fontId="8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wrapText="1"/>
    </xf>
    <xf numFmtId="0" fontId="12" fillId="0" borderId="0" xfId="0" applyFont="1" applyFill="1" applyAlignment="1">
      <alignment horizontal="right" vertical="center" wrapText="1"/>
    </xf>
    <xf numFmtId="165" fontId="9" fillId="0" borderId="0" xfId="1" applyNumberFormat="1" applyFont="1" applyFill="1" applyBorder="1"/>
    <xf numFmtId="165" fontId="13" fillId="0" borderId="0" xfId="1" applyNumberFormat="1" applyFont="1" applyFill="1" applyBorder="1"/>
    <xf numFmtId="0" fontId="13" fillId="0" borderId="0" xfId="0" applyFont="1" applyFill="1" applyBorder="1"/>
    <xf numFmtId="0" fontId="14" fillId="0" borderId="0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/>
    </xf>
    <xf numFmtId="165" fontId="16" fillId="0" borderId="0" xfId="1" applyNumberFormat="1" applyFont="1" applyFill="1" applyBorder="1" applyAlignment="1">
      <alignment horizontal="right"/>
    </xf>
    <xf numFmtId="0" fontId="17" fillId="0" borderId="0" xfId="1" applyNumberFormat="1" applyFont="1" applyFill="1" applyBorder="1" applyAlignment="1">
      <alignment horizontal="center"/>
    </xf>
    <xf numFmtId="166" fontId="17" fillId="0" borderId="0" xfId="1" applyNumberFormat="1" applyFont="1" applyFill="1" applyBorder="1" applyAlignment="1">
      <alignment horizontal="left"/>
    </xf>
    <xf numFmtId="165" fontId="17" fillId="0" borderId="0" xfId="1" applyNumberFormat="1" applyFont="1" applyFill="1" applyBorder="1"/>
    <xf numFmtId="0" fontId="18" fillId="0" borderId="0" xfId="0" applyFont="1" applyFill="1" applyBorder="1"/>
    <xf numFmtId="165" fontId="19" fillId="0" borderId="0" xfId="1" applyNumberFormat="1" applyFont="1" applyFill="1" applyBorder="1"/>
    <xf numFmtId="165" fontId="16" fillId="0" borderId="0" xfId="1" applyNumberFormat="1" applyFont="1" applyFill="1" applyBorder="1"/>
    <xf numFmtId="165" fontId="16" fillId="0" borderId="0" xfId="1" applyNumberFormat="1" applyFont="1" applyFill="1" applyBorder="1" applyAlignment="1">
      <alignment horizontal="center"/>
    </xf>
    <xf numFmtId="165" fontId="19" fillId="0" borderId="0" xfId="1" applyNumberFormat="1" applyFont="1" applyFill="1" applyBorder="1" applyAlignment="1">
      <alignment horizontal="center"/>
    </xf>
    <xf numFmtId="165" fontId="17" fillId="0" borderId="0" xfId="1" applyNumberFormat="1" applyFont="1" applyFill="1" applyBorder="1" applyAlignment="1">
      <alignment vertical="center"/>
    </xf>
    <xf numFmtId="165" fontId="16" fillId="0" borderId="0" xfId="1" applyNumberFormat="1" applyFont="1" applyFill="1" applyBorder="1" applyAlignment="1"/>
  </cellXfs>
  <cellStyles count="3">
    <cellStyle name="xl3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7"/>
  <sheetViews>
    <sheetView tabSelected="1" topLeftCell="A242" zoomScaleNormal="100" workbookViewId="0">
      <selection sqref="A1:E249"/>
    </sheetView>
  </sheetViews>
  <sheetFormatPr defaultRowHeight="15" x14ac:dyDescent="0.25"/>
  <cols>
    <col min="1" max="1" width="56.85546875" style="1" customWidth="1"/>
    <col min="2" max="2" width="15.85546875" style="25" customWidth="1"/>
    <col min="3" max="3" width="5.42578125" style="2" customWidth="1"/>
    <col min="4" max="5" width="15.28515625" style="13" customWidth="1"/>
    <col min="7" max="8" width="15.28515625" style="13" customWidth="1"/>
    <col min="9" max="9" width="12.140625" bestFit="1" customWidth="1"/>
    <col min="10" max="10" width="9.7109375" bestFit="1" customWidth="1"/>
  </cols>
  <sheetData>
    <row r="1" spans="1:12" x14ac:dyDescent="0.25">
      <c r="A1" s="52" t="s">
        <v>262</v>
      </c>
      <c r="B1" s="52"/>
      <c r="C1" s="52"/>
      <c r="D1" s="52"/>
      <c r="E1" s="52"/>
      <c r="F1" s="37"/>
      <c r="G1" s="54"/>
      <c r="H1" s="54"/>
      <c r="I1" s="55"/>
      <c r="J1" s="55"/>
      <c r="K1" s="55"/>
      <c r="L1" s="55"/>
    </row>
    <row r="2" spans="1:12" x14ac:dyDescent="0.25">
      <c r="A2" s="52" t="s">
        <v>261</v>
      </c>
      <c r="B2" s="52"/>
      <c r="C2" s="52"/>
      <c r="D2" s="52"/>
      <c r="E2" s="52"/>
      <c r="F2" s="37"/>
      <c r="G2" s="54"/>
      <c r="H2" s="54"/>
      <c r="I2" s="55"/>
      <c r="J2" s="55"/>
      <c r="K2" s="55"/>
      <c r="L2" s="55"/>
    </row>
    <row r="3" spans="1:12" x14ac:dyDescent="0.25">
      <c r="A3" s="52" t="s">
        <v>47</v>
      </c>
      <c r="B3" s="52"/>
      <c r="C3" s="52"/>
      <c r="D3" s="52"/>
      <c r="E3" s="52"/>
      <c r="F3" s="37"/>
      <c r="G3" s="54"/>
      <c r="H3" s="54"/>
      <c r="I3" s="55"/>
      <c r="J3" s="55"/>
      <c r="K3" s="55"/>
      <c r="L3" s="55"/>
    </row>
    <row r="4" spans="1:12" x14ac:dyDescent="0.25">
      <c r="A4" s="52" t="s">
        <v>265</v>
      </c>
      <c r="B4" s="52"/>
      <c r="C4" s="52"/>
      <c r="D4" s="52"/>
      <c r="E4" s="52"/>
      <c r="F4" s="37"/>
      <c r="G4" s="54"/>
      <c r="H4" s="54"/>
      <c r="I4" s="55"/>
      <c r="J4" s="55"/>
      <c r="K4" s="55"/>
      <c r="L4" s="55"/>
    </row>
    <row r="5" spans="1:12" x14ac:dyDescent="0.25">
      <c r="A5" s="38"/>
      <c r="C5" s="25"/>
      <c r="G5" s="54"/>
      <c r="H5" s="54"/>
      <c r="I5" s="55"/>
      <c r="J5" s="55"/>
      <c r="K5" s="55"/>
      <c r="L5" s="55"/>
    </row>
    <row r="6" spans="1:12" x14ac:dyDescent="0.25">
      <c r="A6" s="50" t="s">
        <v>266</v>
      </c>
      <c r="B6" s="50"/>
      <c r="C6" s="50"/>
      <c r="D6" s="50"/>
      <c r="E6" s="50"/>
      <c r="G6" s="55"/>
      <c r="H6" s="55"/>
      <c r="I6" s="55"/>
      <c r="J6" s="55"/>
      <c r="K6" s="55"/>
      <c r="L6" s="55"/>
    </row>
    <row r="7" spans="1:12" x14ac:dyDescent="0.25">
      <c r="A7" s="50" t="s">
        <v>33</v>
      </c>
      <c r="B7" s="50"/>
      <c r="C7" s="50"/>
      <c r="D7" s="50"/>
      <c r="E7" s="50"/>
      <c r="G7" s="55"/>
      <c r="H7" s="55"/>
      <c r="I7" s="55"/>
      <c r="J7" s="55"/>
      <c r="K7" s="55"/>
      <c r="L7" s="55"/>
    </row>
    <row r="8" spans="1:12" ht="15" customHeight="1" x14ac:dyDescent="0.25">
      <c r="A8" s="51" t="s">
        <v>47</v>
      </c>
      <c r="B8" s="51"/>
      <c r="C8" s="51"/>
      <c r="D8" s="51"/>
      <c r="E8" s="51"/>
      <c r="G8" s="55"/>
      <c r="H8" s="55"/>
      <c r="I8" s="55"/>
      <c r="J8" s="55"/>
      <c r="K8" s="55"/>
      <c r="L8" s="55"/>
    </row>
    <row r="9" spans="1:12" ht="12.75" customHeight="1" x14ac:dyDescent="0.25">
      <c r="A9" s="50" t="s">
        <v>242</v>
      </c>
      <c r="B9" s="50"/>
      <c r="C9" s="50"/>
      <c r="D9" s="50"/>
      <c r="E9" s="50"/>
      <c r="G9" s="55"/>
      <c r="H9" s="55"/>
      <c r="I9" s="55"/>
      <c r="J9" s="55"/>
      <c r="K9" s="55"/>
      <c r="L9" s="55"/>
    </row>
    <row r="10" spans="1:12" x14ac:dyDescent="0.25">
      <c r="A10" s="23"/>
      <c r="B10" s="23"/>
      <c r="C10" s="23"/>
      <c r="D10" s="23"/>
      <c r="E10" s="23"/>
      <c r="G10" s="56"/>
      <c r="H10" s="56"/>
      <c r="I10" s="55"/>
      <c r="J10" s="55"/>
      <c r="K10" s="55"/>
      <c r="L10" s="55"/>
    </row>
    <row r="11" spans="1:12" ht="15.75" x14ac:dyDescent="0.25">
      <c r="A11" s="49" t="s">
        <v>13</v>
      </c>
      <c r="B11" s="49"/>
      <c r="C11" s="49"/>
      <c r="D11" s="49"/>
      <c r="E11" s="49"/>
      <c r="G11" s="55"/>
      <c r="H11" s="55"/>
      <c r="I11" s="55"/>
      <c r="J11" s="55"/>
      <c r="K11" s="55"/>
      <c r="L11" s="55"/>
    </row>
    <row r="12" spans="1:12" ht="15.75" x14ac:dyDescent="0.25">
      <c r="A12" s="49" t="s">
        <v>14</v>
      </c>
      <c r="B12" s="49"/>
      <c r="C12" s="49"/>
      <c r="D12" s="49"/>
      <c r="E12" s="49"/>
      <c r="G12" s="55"/>
      <c r="H12" s="55"/>
      <c r="I12" s="55"/>
      <c r="J12" s="55"/>
      <c r="K12" s="55"/>
      <c r="L12" s="55"/>
    </row>
    <row r="13" spans="1:12" ht="15.75" x14ac:dyDescent="0.25">
      <c r="A13" s="49" t="s">
        <v>28</v>
      </c>
      <c r="B13" s="49"/>
      <c r="C13" s="49"/>
      <c r="D13" s="49"/>
      <c r="E13" s="49"/>
      <c r="G13" s="55"/>
      <c r="H13" s="55"/>
      <c r="I13" s="55"/>
      <c r="J13" s="55"/>
      <c r="K13" s="55"/>
      <c r="L13" s="55"/>
    </row>
    <row r="14" spans="1:12" ht="15.75" x14ac:dyDescent="0.25">
      <c r="A14" s="49" t="s">
        <v>237</v>
      </c>
      <c r="B14" s="49"/>
      <c r="C14" s="49"/>
      <c r="D14" s="49"/>
      <c r="E14" s="49"/>
      <c r="G14" s="55"/>
      <c r="H14" s="55"/>
      <c r="I14" s="55"/>
      <c r="J14" s="55"/>
      <c r="K14" s="55"/>
      <c r="L14" s="55"/>
    </row>
    <row r="15" spans="1:12" ht="15.75" x14ac:dyDescent="0.25">
      <c r="A15" s="24"/>
      <c r="B15" s="24"/>
      <c r="C15" s="24"/>
      <c r="D15" s="24"/>
      <c r="E15" s="24"/>
      <c r="G15" s="57"/>
      <c r="H15" s="57"/>
      <c r="I15" s="55"/>
      <c r="J15" s="55"/>
      <c r="K15" s="55"/>
      <c r="L15" s="55"/>
    </row>
    <row r="16" spans="1:12" ht="13.5" customHeight="1" x14ac:dyDescent="0.25">
      <c r="A16" s="38"/>
      <c r="C16" s="25"/>
      <c r="D16" s="3"/>
      <c r="E16" s="3" t="s">
        <v>29</v>
      </c>
      <c r="G16" s="58"/>
      <c r="H16" s="58"/>
      <c r="I16" s="55"/>
      <c r="J16" s="55"/>
      <c r="K16" s="55"/>
      <c r="L16" s="55"/>
    </row>
    <row r="17" spans="1:12" x14ac:dyDescent="0.25">
      <c r="A17" s="26" t="s">
        <v>10</v>
      </c>
      <c r="B17" s="26" t="s">
        <v>11</v>
      </c>
      <c r="C17" s="26" t="s">
        <v>12</v>
      </c>
      <c r="D17" s="18">
        <v>2026</v>
      </c>
      <c r="E17" s="18">
        <v>2027</v>
      </c>
      <c r="G17" s="59">
        <v>2026</v>
      </c>
      <c r="H17" s="59">
        <v>2027</v>
      </c>
      <c r="I17" s="55"/>
      <c r="J17" s="55"/>
      <c r="K17" s="55"/>
      <c r="L17" s="55"/>
    </row>
    <row r="18" spans="1:12" x14ac:dyDescent="0.25">
      <c r="A18" s="26">
        <v>1</v>
      </c>
      <c r="B18" s="26">
        <v>2</v>
      </c>
      <c r="C18" s="26">
        <v>3</v>
      </c>
      <c r="D18" s="4">
        <v>4</v>
      </c>
      <c r="E18" s="4">
        <v>5</v>
      </c>
      <c r="G18" s="60">
        <v>4</v>
      </c>
      <c r="H18" s="60">
        <v>5</v>
      </c>
      <c r="I18" s="55"/>
      <c r="J18" s="55"/>
      <c r="K18" s="55"/>
      <c r="L18" s="55"/>
    </row>
    <row r="19" spans="1:12" ht="28.5" x14ac:dyDescent="0.25">
      <c r="A19" s="39" t="s">
        <v>204</v>
      </c>
      <c r="B19" s="26" t="s">
        <v>1</v>
      </c>
      <c r="C19" s="26"/>
      <c r="D19" s="5">
        <f>D30+D45+D65+D70+D20+D23</f>
        <v>271985.39999999997</v>
      </c>
      <c r="E19" s="5">
        <f>E30+E45+E65+E70+E20+E23</f>
        <v>325581.3</v>
      </c>
      <c r="G19" s="61" t="e">
        <f>G26+G30+G45+G65+G70</f>
        <v>#REF!</v>
      </c>
      <c r="H19" s="61" t="e">
        <f>H26+H30+H45+H65+H70</f>
        <v>#REF!</v>
      </c>
      <c r="I19" s="55"/>
      <c r="J19" s="55"/>
      <c r="K19" s="55"/>
      <c r="L19" s="55"/>
    </row>
    <row r="20" spans="1:12" x14ac:dyDescent="0.25">
      <c r="A20" s="34" t="s">
        <v>243</v>
      </c>
      <c r="B20" s="27" t="s">
        <v>244</v>
      </c>
      <c r="C20" s="29"/>
      <c r="D20" s="7">
        <f>D21</f>
        <v>0</v>
      </c>
      <c r="E20" s="7">
        <f>E21</f>
        <v>58868.5</v>
      </c>
      <c r="G20" s="61"/>
      <c r="H20" s="61"/>
      <c r="I20" s="55"/>
      <c r="J20" s="55"/>
      <c r="K20" s="55"/>
      <c r="L20" s="55"/>
    </row>
    <row r="21" spans="1:12" ht="30" x14ac:dyDescent="0.25">
      <c r="A21" s="22" t="s">
        <v>245</v>
      </c>
      <c r="B21" s="28" t="s">
        <v>246</v>
      </c>
      <c r="C21" s="21"/>
      <c r="D21" s="7">
        <v>0</v>
      </c>
      <c r="E21" s="7">
        <f>E22</f>
        <v>58868.5</v>
      </c>
      <c r="G21" s="61"/>
      <c r="H21" s="61"/>
      <c r="I21" s="55"/>
      <c r="J21" s="55"/>
      <c r="K21" s="55"/>
      <c r="L21" s="55"/>
    </row>
    <row r="22" spans="1:12" ht="30" x14ac:dyDescent="0.25">
      <c r="A22" s="20" t="s">
        <v>15</v>
      </c>
      <c r="B22" s="28" t="s">
        <v>246</v>
      </c>
      <c r="C22" s="21">
        <v>600</v>
      </c>
      <c r="D22" s="7">
        <v>0</v>
      </c>
      <c r="E22" s="7">
        <f>J22</f>
        <v>58868.5</v>
      </c>
      <c r="G22" s="61"/>
      <c r="H22" s="61"/>
      <c r="I22" s="62"/>
      <c r="J22" s="62">
        <v>58868.5</v>
      </c>
      <c r="K22" s="55"/>
      <c r="L22" s="55"/>
    </row>
    <row r="23" spans="1:12" x14ac:dyDescent="0.25">
      <c r="A23" s="34" t="s">
        <v>247</v>
      </c>
      <c r="B23" s="27" t="s">
        <v>240</v>
      </c>
      <c r="C23" s="29"/>
      <c r="D23" s="7">
        <f>D24+D26+D28</f>
        <v>17235</v>
      </c>
      <c r="E23" s="7">
        <f>E24+E26+E28</f>
        <v>17235</v>
      </c>
      <c r="G23" s="61"/>
      <c r="H23" s="61"/>
      <c r="I23" s="55"/>
      <c r="J23" s="55"/>
      <c r="K23" s="55"/>
      <c r="L23" s="55"/>
    </row>
    <row r="24" spans="1:12" ht="78" customHeight="1" x14ac:dyDescent="0.25">
      <c r="A24" s="20" t="s">
        <v>263</v>
      </c>
      <c r="B24" s="28" t="s">
        <v>248</v>
      </c>
      <c r="C24" s="21"/>
      <c r="D24" s="7">
        <f>D25</f>
        <v>469</v>
      </c>
      <c r="E24" s="7">
        <f>E25</f>
        <v>469</v>
      </c>
      <c r="G24" s="61"/>
      <c r="H24" s="61"/>
      <c r="I24" s="55"/>
      <c r="J24" s="55"/>
      <c r="K24" s="55"/>
      <c r="L24" s="55"/>
    </row>
    <row r="25" spans="1:12" ht="30" x14ac:dyDescent="0.25">
      <c r="A25" s="20" t="s">
        <v>15</v>
      </c>
      <c r="B25" s="28" t="s">
        <v>248</v>
      </c>
      <c r="C25" s="21">
        <v>600</v>
      </c>
      <c r="D25" s="7">
        <f>I25</f>
        <v>469</v>
      </c>
      <c r="E25" s="7">
        <f>J25</f>
        <v>469</v>
      </c>
      <c r="G25" s="61"/>
      <c r="H25" s="61"/>
      <c r="I25" s="62">
        <v>469</v>
      </c>
      <c r="J25" s="62">
        <v>469</v>
      </c>
      <c r="K25" s="55"/>
      <c r="L25" s="55"/>
    </row>
    <row r="26" spans="1:12" ht="75" x14ac:dyDescent="0.25">
      <c r="A26" s="20" t="s">
        <v>48</v>
      </c>
      <c r="B26" s="28" t="s">
        <v>241</v>
      </c>
      <c r="C26" s="21"/>
      <c r="D26" s="6">
        <f t="shared" ref="D26:H26" si="0">D27</f>
        <v>1454</v>
      </c>
      <c r="E26" s="6">
        <f t="shared" si="0"/>
        <v>1454</v>
      </c>
      <c r="G26" s="63">
        <f t="shared" si="0"/>
        <v>1740</v>
      </c>
      <c r="H26" s="63">
        <f t="shared" si="0"/>
        <v>0</v>
      </c>
      <c r="I26" s="62"/>
      <c r="J26" s="62"/>
      <c r="K26" s="55"/>
      <c r="L26" s="55"/>
    </row>
    <row r="27" spans="1:12" ht="30" x14ac:dyDescent="0.25">
      <c r="A27" s="20" t="s">
        <v>15</v>
      </c>
      <c r="B27" s="28" t="s">
        <v>241</v>
      </c>
      <c r="C27" s="21">
        <v>600</v>
      </c>
      <c r="D27" s="7">
        <f>G27+I27</f>
        <v>1454</v>
      </c>
      <c r="E27" s="7">
        <f>J27</f>
        <v>1454</v>
      </c>
      <c r="G27" s="64">
        <v>1740</v>
      </c>
      <c r="H27" s="64">
        <f t="shared" ref="H27" si="1">H29</f>
        <v>0</v>
      </c>
      <c r="I27" s="62">
        <v>-286</v>
      </c>
      <c r="J27" s="62">
        <v>1454</v>
      </c>
      <c r="K27" s="55"/>
      <c r="L27" s="55"/>
    </row>
    <row r="28" spans="1:12" ht="120" x14ac:dyDescent="0.25">
      <c r="A28" s="20" t="s">
        <v>249</v>
      </c>
      <c r="B28" s="28" t="s">
        <v>250</v>
      </c>
      <c r="C28" s="21"/>
      <c r="D28" s="7">
        <f>D29</f>
        <v>15312</v>
      </c>
      <c r="E28" s="7">
        <f>E29</f>
        <v>15312</v>
      </c>
      <c r="G28" s="64"/>
      <c r="H28" s="64"/>
      <c r="I28" s="62"/>
      <c r="J28" s="62"/>
      <c r="K28" s="55"/>
      <c r="L28" s="55"/>
    </row>
    <row r="29" spans="1:12" ht="30" x14ac:dyDescent="0.25">
      <c r="A29" s="20" t="s">
        <v>15</v>
      </c>
      <c r="B29" s="28" t="s">
        <v>250</v>
      </c>
      <c r="C29" s="21">
        <v>600</v>
      </c>
      <c r="D29" s="7">
        <f>G29+I29</f>
        <v>15312</v>
      </c>
      <c r="E29" s="7">
        <f>J29</f>
        <v>15312</v>
      </c>
      <c r="G29" s="64">
        <v>7734</v>
      </c>
      <c r="H29" s="64">
        <v>0</v>
      </c>
      <c r="I29" s="62">
        <v>7578</v>
      </c>
      <c r="J29" s="62">
        <v>15312</v>
      </c>
      <c r="K29" s="55"/>
      <c r="L29" s="55"/>
    </row>
    <row r="30" spans="1:12" ht="30" x14ac:dyDescent="0.25">
      <c r="A30" s="40" t="s">
        <v>125</v>
      </c>
      <c r="B30" s="29" t="s">
        <v>126</v>
      </c>
      <c r="C30" s="29"/>
      <c r="D30" s="6">
        <f>D31+D33+D35+D37+D39+D41+D43</f>
        <v>80655.399999999994</v>
      </c>
      <c r="E30" s="6">
        <f t="shared" ref="E30" si="2">E31+E33+E35+E37+E39+E41+E43</f>
        <v>80655.399999999994</v>
      </c>
      <c r="G30" s="63">
        <f t="shared" ref="G30:H30" si="3">G31+G33+G35+G37+G39+G41+G43</f>
        <v>80655.399999999994</v>
      </c>
      <c r="H30" s="63">
        <f t="shared" si="3"/>
        <v>80655.399999999994</v>
      </c>
      <c r="I30" s="55"/>
      <c r="J30" s="55"/>
      <c r="K30" s="55"/>
      <c r="L30" s="55"/>
    </row>
    <row r="31" spans="1:12" ht="30" x14ac:dyDescent="0.25">
      <c r="A31" s="35" t="s">
        <v>27</v>
      </c>
      <c r="B31" s="21" t="s">
        <v>127</v>
      </c>
      <c r="C31" s="21"/>
      <c r="D31" s="7">
        <f t="shared" ref="D31:H31" si="4">D32</f>
        <v>23600</v>
      </c>
      <c r="E31" s="7">
        <f t="shared" si="4"/>
        <v>23600</v>
      </c>
      <c r="G31" s="64">
        <f t="shared" si="4"/>
        <v>23600</v>
      </c>
      <c r="H31" s="64">
        <f t="shared" si="4"/>
        <v>23600</v>
      </c>
      <c r="I31" s="55"/>
      <c r="J31" s="55"/>
      <c r="K31" s="55"/>
      <c r="L31" s="55"/>
    </row>
    <row r="32" spans="1:12" ht="30" x14ac:dyDescent="0.25">
      <c r="A32" s="20" t="s">
        <v>15</v>
      </c>
      <c r="B32" s="21" t="s">
        <v>127</v>
      </c>
      <c r="C32" s="21">
        <v>600</v>
      </c>
      <c r="D32" s="7">
        <v>23600</v>
      </c>
      <c r="E32" s="7">
        <v>23600</v>
      </c>
      <c r="G32" s="64">
        <v>23600</v>
      </c>
      <c r="H32" s="64">
        <v>23600</v>
      </c>
      <c r="I32" s="55"/>
      <c r="J32" s="55"/>
      <c r="K32" s="55"/>
      <c r="L32" s="55"/>
    </row>
    <row r="33" spans="1:12" ht="200.25" customHeight="1" x14ac:dyDescent="0.25">
      <c r="A33" s="35" t="s">
        <v>144</v>
      </c>
      <c r="B33" s="21" t="s">
        <v>145</v>
      </c>
      <c r="C33" s="21"/>
      <c r="D33" s="7">
        <f t="shared" ref="D33:H33" si="5">D34</f>
        <v>628</v>
      </c>
      <c r="E33" s="7">
        <f t="shared" si="5"/>
        <v>628</v>
      </c>
      <c r="G33" s="64">
        <f t="shared" si="5"/>
        <v>628</v>
      </c>
      <c r="H33" s="64">
        <f t="shared" si="5"/>
        <v>628</v>
      </c>
      <c r="I33" s="55"/>
      <c r="J33" s="55"/>
      <c r="K33" s="55"/>
      <c r="L33" s="55"/>
    </row>
    <row r="34" spans="1:12" ht="30" x14ac:dyDescent="0.25">
      <c r="A34" s="20" t="s">
        <v>15</v>
      </c>
      <c r="B34" s="21" t="s">
        <v>145</v>
      </c>
      <c r="C34" s="21">
        <v>600</v>
      </c>
      <c r="D34" s="7">
        <v>628</v>
      </c>
      <c r="E34" s="7">
        <v>628</v>
      </c>
      <c r="G34" s="64">
        <v>628</v>
      </c>
      <c r="H34" s="64">
        <v>628</v>
      </c>
      <c r="I34" s="55"/>
      <c r="J34" s="55"/>
      <c r="K34" s="55"/>
      <c r="L34" s="55"/>
    </row>
    <row r="35" spans="1:12" ht="117.75" customHeight="1" x14ac:dyDescent="0.25">
      <c r="A35" s="20" t="s">
        <v>147</v>
      </c>
      <c r="B35" s="21" t="s">
        <v>148</v>
      </c>
      <c r="C35" s="21"/>
      <c r="D35" s="7">
        <f t="shared" ref="D35:H35" si="6">D36</f>
        <v>51462</v>
      </c>
      <c r="E35" s="7">
        <f t="shared" si="6"/>
        <v>51462</v>
      </c>
      <c r="G35" s="64">
        <f t="shared" si="6"/>
        <v>51462</v>
      </c>
      <c r="H35" s="64">
        <f t="shared" si="6"/>
        <v>51462</v>
      </c>
      <c r="I35" s="55"/>
      <c r="J35" s="55"/>
      <c r="K35" s="55"/>
      <c r="L35" s="55"/>
    </row>
    <row r="36" spans="1:12" ht="30" x14ac:dyDescent="0.25">
      <c r="A36" s="20" t="s">
        <v>15</v>
      </c>
      <c r="B36" s="21" t="s">
        <v>148</v>
      </c>
      <c r="C36" s="21">
        <v>600</v>
      </c>
      <c r="D36" s="7">
        <v>51462</v>
      </c>
      <c r="E36" s="7">
        <v>51462</v>
      </c>
      <c r="G36" s="64">
        <v>51462</v>
      </c>
      <c r="H36" s="64">
        <v>51462</v>
      </c>
      <c r="I36" s="55"/>
      <c r="J36" s="55"/>
      <c r="K36" s="55"/>
      <c r="L36" s="55"/>
    </row>
    <row r="37" spans="1:12" ht="75" x14ac:dyDescent="0.25">
      <c r="A37" s="35" t="s">
        <v>55</v>
      </c>
      <c r="B37" s="21" t="s">
        <v>152</v>
      </c>
      <c r="C37" s="21"/>
      <c r="D37" s="7">
        <f t="shared" ref="D37:H37" si="7">D38</f>
        <v>4101</v>
      </c>
      <c r="E37" s="7">
        <f t="shared" si="7"/>
        <v>4101</v>
      </c>
      <c r="G37" s="64">
        <f t="shared" si="7"/>
        <v>4101</v>
      </c>
      <c r="H37" s="64">
        <f t="shared" si="7"/>
        <v>4101</v>
      </c>
      <c r="I37" s="55"/>
      <c r="J37" s="55"/>
      <c r="K37" s="55"/>
      <c r="L37" s="55"/>
    </row>
    <row r="38" spans="1:12" ht="30" x14ac:dyDescent="0.25">
      <c r="A38" s="20" t="s">
        <v>15</v>
      </c>
      <c r="B38" s="21" t="s">
        <v>152</v>
      </c>
      <c r="C38" s="21">
        <v>600</v>
      </c>
      <c r="D38" s="7">
        <v>4101</v>
      </c>
      <c r="E38" s="7">
        <v>4101</v>
      </c>
      <c r="G38" s="64">
        <v>4101</v>
      </c>
      <c r="H38" s="64">
        <v>4101</v>
      </c>
      <c r="I38" s="55"/>
      <c r="J38" s="55"/>
      <c r="K38" s="55"/>
      <c r="L38" s="55"/>
    </row>
    <row r="39" spans="1:12" ht="75" x14ac:dyDescent="0.25">
      <c r="A39" s="35" t="s">
        <v>223</v>
      </c>
      <c r="B39" s="21" t="s">
        <v>156</v>
      </c>
      <c r="C39" s="21"/>
      <c r="D39" s="7">
        <f t="shared" ref="D39:H39" si="8">D40</f>
        <v>200</v>
      </c>
      <c r="E39" s="7">
        <f t="shared" si="8"/>
        <v>200</v>
      </c>
      <c r="G39" s="64">
        <f t="shared" si="8"/>
        <v>200</v>
      </c>
      <c r="H39" s="64">
        <f t="shared" si="8"/>
        <v>200</v>
      </c>
      <c r="I39" s="55"/>
      <c r="J39" s="55"/>
      <c r="K39" s="55"/>
      <c r="L39" s="55"/>
    </row>
    <row r="40" spans="1:12" ht="30" x14ac:dyDescent="0.25">
      <c r="A40" s="20" t="s">
        <v>15</v>
      </c>
      <c r="B40" s="21" t="s">
        <v>156</v>
      </c>
      <c r="C40" s="21">
        <v>600</v>
      </c>
      <c r="D40" s="7">
        <v>200</v>
      </c>
      <c r="E40" s="7">
        <v>200</v>
      </c>
      <c r="G40" s="64">
        <v>200</v>
      </c>
      <c r="H40" s="64">
        <v>200</v>
      </c>
      <c r="I40" s="55"/>
      <c r="J40" s="55"/>
      <c r="K40" s="55"/>
      <c r="L40" s="55"/>
    </row>
    <row r="41" spans="1:12" ht="45" x14ac:dyDescent="0.25">
      <c r="A41" s="35" t="s">
        <v>42</v>
      </c>
      <c r="B41" s="21" t="s">
        <v>157</v>
      </c>
      <c r="C41" s="21"/>
      <c r="D41" s="7">
        <f t="shared" ref="D41:H41" si="9">D42</f>
        <v>658</v>
      </c>
      <c r="E41" s="7">
        <f t="shared" si="9"/>
        <v>658</v>
      </c>
      <c r="G41" s="64">
        <f t="shared" si="9"/>
        <v>658</v>
      </c>
      <c r="H41" s="64">
        <f t="shared" si="9"/>
        <v>658</v>
      </c>
      <c r="I41" s="55"/>
      <c r="J41" s="55"/>
      <c r="K41" s="55"/>
      <c r="L41" s="55"/>
    </row>
    <row r="42" spans="1:12" ht="30" x14ac:dyDescent="0.25">
      <c r="A42" s="20" t="s">
        <v>15</v>
      </c>
      <c r="B42" s="21" t="s">
        <v>157</v>
      </c>
      <c r="C42" s="21">
        <v>600</v>
      </c>
      <c r="D42" s="7">
        <v>658</v>
      </c>
      <c r="E42" s="7">
        <v>658</v>
      </c>
      <c r="G42" s="64">
        <v>658</v>
      </c>
      <c r="H42" s="64">
        <v>658</v>
      </c>
      <c r="I42" s="55"/>
      <c r="J42" s="55"/>
      <c r="K42" s="55"/>
      <c r="L42" s="55"/>
    </row>
    <row r="43" spans="1:12" ht="210" x14ac:dyDescent="0.25">
      <c r="A43" s="35" t="s">
        <v>51</v>
      </c>
      <c r="B43" s="21" t="s">
        <v>159</v>
      </c>
      <c r="C43" s="21"/>
      <c r="D43" s="7">
        <f t="shared" ref="D43:H43" si="10">D44</f>
        <v>6.4</v>
      </c>
      <c r="E43" s="7">
        <f t="shared" si="10"/>
        <v>6.4</v>
      </c>
      <c r="G43" s="64">
        <f t="shared" si="10"/>
        <v>6.4</v>
      </c>
      <c r="H43" s="64">
        <f t="shared" si="10"/>
        <v>6.4</v>
      </c>
      <c r="I43" s="55"/>
      <c r="J43" s="55"/>
      <c r="K43" s="55"/>
      <c r="L43" s="55"/>
    </row>
    <row r="44" spans="1:12" ht="30" x14ac:dyDescent="0.25">
      <c r="A44" s="20" t="s">
        <v>15</v>
      </c>
      <c r="B44" s="21" t="s">
        <v>159</v>
      </c>
      <c r="C44" s="21">
        <v>600</v>
      </c>
      <c r="D44" s="7">
        <v>6.4</v>
      </c>
      <c r="E44" s="7">
        <v>6.4</v>
      </c>
      <c r="G44" s="64">
        <v>6.4</v>
      </c>
      <c r="H44" s="64">
        <v>6.4</v>
      </c>
      <c r="I44" s="55"/>
      <c r="J44" s="55"/>
      <c r="K44" s="55"/>
      <c r="L44" s="55"/>
    </row>
    <row r="45" spans="1:12" ht="30" x14ac:dyDescent="0.25">
      <c r="A45" s="40" t="s">
        <v>128</v>
      </c>
      <c r="B45" s="29" t="s">
        <v>129</v>
      </c>
      <c r="C45" s="29"/>
      <c r="D45" s="6">
        <f>D46+D48+D50+D53+D55+D57+D59+D61+D63</f>
        <v>158110.39999999999</v>
      </c>
      <c r="E45" s="6">
        <f>E46+E48+E50+E53+E55+E57+E59+E61+E63</f>
        <v>154990.1</v>
      </c>
      <c r="G45" s="63" t="e">
        <f>G46+G48+G50+G53+G55+G57+G59+#REF!+G61+G63</f>
        <v>#REF!</v>
      </c>
      <c r="H45" s="63" t="e">
        <f>H46+H48+H50+H53+H55+H57+H59+#REF!+H61+H63</f>
        <v>#REF!</v>
      </c>
      <c r="I45" s="55"/>
      <c r="J45" s="55"/>
      <c r="K45" s="55"/>
      <c r="L45" s="55"/>
    </row>
    <row r="46" spans="1:12" ht="30" x14ac:dyDescent="0.25">
      <c r="A46" s="35" t="s">
        <v>27</v>
      </c>
      <c r="B46" s="21" t="s">
        <v>130</v>
      </c>
      <c r="C46" s="21"/>
      <c r="D46" s="7">
        <f t="shared" ref="D46:H46" si="11">D47</f>
        <v>42807</v>
      </c>
      <c r="E46" s="7">
        <f t="shared" si="11"/>
        <v>40053.4</v>
      </c>
      <c r="G46" s="64">
        <f t="shared" si="11"/>
        <v>42807</v>
      </c>
      <c r="H46" s="64">
        <f t="shared" si="11"/>
        <v>40200</v>
      </c>
      <c r="I46" s="55"/>
      <c r="J46" s="55"/>
      <c r="K46" s="55"/>
      <c r="L46" s="55"/>
    </row>
    <row r="47" spans="1:12" ht="30" x14ac:dyDescent="0.25">
      <c r="A47" s="20" t="s">
        <v>15</v>
      </c>
      <c r="B47" s="21" t="s">
        <v>130</v>
      </c>
      <c r="C47" s="21">
        <v>600</v>
      </c>
      <c r="D47" s="7">
        <v>42807</v>
      </c>
      <c r="E47" s="7">
        <f>H47+J47</f>
        <v>40053.4</v>
      </c>
      <c r="G47" s="64">
        <v>42807</v>
      </c>
      <c r="H47" s="64">
        <v>40200</v>
      </c>
      <c r="I47" s="62"/>
      <c r="J47" s="62">
        <v>-146.6</v>
      </c>
      <c r="K47" s="55"/>
      <c r="L47" s="55"/>
    </row>
    <row r="48" spans="1:12" ht="45" x14ac:dyDescent="0.25">
      <c r="A48" s="35" t="s">
        <v>139</v>
      </c>
      <c r="B48" s="21" t="s">
        <v>140</v>
      </c>
      <c r="C48" s="21"/>
      <c r="D48" s="7">
        <f t="shared" ref="D48:H48" si="12">D49</f>
        <v>6167</v>
      </c>
      <c r="E48" s="7">
        <f t="shared" si="12"/>
        <v>6167</v>
      </c>
      <c r="G48" s="64">
        <f t="shared" si="12"/>
        <v>6167</v>
      </c>
      <c r="H48" s="64">
        <f t="shared" si="12"/>
        <v>6167</v>
      </c>
      <c r="I48" s="55"/>
      <c r="J48" s="55"/>
      <c r="K48" s="55"/>
      <c r="L48" s="55"/>
    </row>
    <row r="49" spans="1:12" ht="30" x14ac:dyDescent="0.25">
      <c r="A49" s="20" t="s">
        <v>15</v>
      </c>
      <c r="B49" s="21" t="s">
        <v>140</v>
      </c>
      <c r="C49" s="21">
        <v>600</v>
      </c>
      <c r="D49" s="7">
        <v>6167</v>
      </c>
      <c r="E49" s="7">
        <v>6167</v>
      </c>
      <c r="G49" s="64">
        <v>6167</v>
      </c>
      <c r="H49" s="64">
        <v>6167</v>
      </c>
      <c r="I49" s="55"/>
      <c r="J49" s="55"/>
      <c r="K49" s="55"/>
      <c r="L49" s="55"/>
    </row>
    <row r="50" spans="1:12" ht="120" x14ac:dyDescent="0.25">
      <c r="A50" s="20" t="s">
        <v>147</v>
      </c>
      <c r="B50" s="21" t="s">
        <v>149</v>
      </c>
      <c r="C50" s="21"/>
      <c r="D50" s="7">
        <f t="shared" ref="D50:E50" si="13">D52+D51</f>
        <v>96179</v>
      </c>
      <c r="E50" s="7">
        <f t="shared" si="13"/>
        <v>96179</v>
      </c>
      <c r="G50" s="64">
        <f t="shared" ref="G50:H50" si="14">G52+G51</f>
        <v>96179</v>
      </c>
      <c r="H50" s="64">
        <f t="shared" si="14"/>
        <v>96179</v>
      </c>
      <c r="I50" s="55"/>
      <c r="J50" s="55"/>
      <c r="K50" s="55"/>
      <c r="L50" s="55"/>
    </row>
    <row r="51" spans="1:12" ht="30" x14ac:dyDescent="0.25">
      <c r="A51" s="20" t="s">
        <v>16</v>
      </c>
      <c r="B51" s="21" t="s">
        <v>149</v>
      </c>
      <c r="C51" s="21">
        <v>200</v>
      </c>
      <c r="D51" s="7">
        <v>3223.5</v>
      </c>
      <c r="E51" s="7">
        <v>3223.5</v>
      </c>
      <c r="G51" s="64">
        <v>3223.5</v>
      </c>
      <c r="H51" s="64">
        <v>3223.5</v>
      </c>
      <c r="I51" s="55"/>
      <c r="J51" s="55"/>
      <c r="K51" s="55"/>
      <c r="L51" s="55"/>
    </row>
    <row r="52" spans="1:12" ht="30" x14ac:dyDescent="0.25">
      <c r="A52" s="20" t="s">
        <v>15</v>
      </c>
      <c r="B52" s="21" t="s">
        <v>149</v>
      </c>
      <c r="C52" s="21">
        <v>600</v>
      </c>
      <c r="D52" s="7">
        <v>92955.5</v>
      </c>
      <c r="E52" s="7">
        <v>92955.5</v>
      </c>
      <c r="G52" s="64">
        <v>92955.5</v>
      </c>
      <c r="H52" s="64">
        <v>92955.5</v>
      </c>
      <c r="I52" s="55"/>
      <c r="J52" s="55"/>
      <c r="K52" s="55"/>
      <c r="L52" s="55"/>
    </row>
    <row r="53" spans="1:12" ht="60" x14ac:dyDescent="0.25">
      <c r="A53" s="35" t="s">
        <v>150</v>
      </c>
      <c r="B53" s="21" t="s">
        <v>151</v>
      </c>
      <c r="C53" s="21"/>
      <c r="D53" s="7">
        <f t="shared" ref="D53:H53" si="15">D54</f>
        <v>1215</v>
      </c>
      <c r="E53" s="7">
        <f t="shared" si="15"/>
        <v>1215</v>
      </c>
      <c r="G53" s="64">
        <f t="shared" si="15"/>
        <v>1215</v>
      </c>
      <c r="H53" s="64">
        <f t="shared" si="15"/>
        <v>1215</v>
      </c>
      <c r="I53" s="55"/>
      <c r="J53" s="55"/>
      <c r="K53" s="55"/>
      <c r="L53" s="55"/>
    </row>
    <row r="54" spans="1:12" ht="30" x14ac:dyDescent="0.25">
      <c r="A54" s="20" t="s">
        <v>15</v>
      </c>
      <c r="B54" s="21" t="s">
        <v>151</v>
      </c>
      <c r="C54" s="21">
        <v>600</v>
      </c>
      <c r="D54" s="7">
        <v>1215</v>
      </c>
      <c r="E54" s="7">
        <v>1215</v>
      </c>
      <c r="G54" s="64">
        <v>1215</v>
      </c>
      <c r="H54" s="64">
        <v>1215</v>
      </c>
      <c r="I54" s="55"/>
      <c r="J54" s="55"/>
      <c r="K54" s="55"/>
      <c r="L54" s="55"/>
    </row>
    <row r="55" spans="1:12" ht="111.75" customHeight="1" x14ac:dyDescent="0.25">
      <c r="A55" s="35" t="s">
        <v>153</v>
      </c>
      <c r="B55" s="21" t="s">
        <v>154</v>
      </c>
      <c r="C55" s="21"/>
      <c r="D55" s="7">
        <f t="shared" ref="D55:H55" si="16">D56</f>
        <v>381</v>
      </c>
      <c r="E55" s="7">
        <f t="shared" si="16"/>
        <v>381</v>
      </c>
      <c r="G55" s="64">
        <f t="shared" si="16"/>
        <v>381</v>
      </c>
      <c r="H55" s="64">
        <f t="shared" si="16"/>
        <v>381</v>
      </c>
      <c r="I55" s="55"/>
      <c r="J55" s="55"/>
      <c r="K55" s="55"/>
      <c r="L55" s="55"/>
    </row>
    <row r="56" spans="1:12" ht="30" x14ac:dyDescent="0.25">
      <c r="A56" s="20" t="s">
        <v>15</v>
      </c>
      <c r="B56" s="21" t="s">
        <v>154</v>
      </c>
      <c r="C56" s="21">
        <v>600</v>
      </c>
      <c r="D56" s="7">
        <v>381</v>
      </c>
      <c r="E56" s="7">
        <v>381</v>
      </c>
      <c r="G56" s="64">
        <v>381</v>
      </c>
      <c r="H56" s="64">
        <v>381</v>
      </c>
      <c r="I56" s="55"/>
      <c r="J56" s="55"/>
      <c r="K56" s="55"/>
      <c r="L56" s="55"/>
    </row>
    <row r="57" spans="1:12" ht="75" x14ac:dyDescent="0.25">
      <c r="A57" s="35" t="s">
        <v>223</v>
      </c>
      <c r="B57" s="21" t="s">
        <v>200</v>
      </c>
      <c r="C57" s="21"/>
      <c r="D57" s="7">
        <f t="shared" ref="D57:H57" si="17">D58</f>
        <v>880</v>
      </c>
      <c r="E57" s="7">
        <f t="shared" si="17"/>
        <v>880</v>
      </c>
      <c r="G57" s="64">
        <f t="shared" si="17"/>
        <v>880</v>
      </c>
      <c r="H57" s="64">
        <f t="shared" si="17"/>
        <v>880</v>
      </c>
      <c r="I57" s="55"/>
      <c r="J57" s="55"/>
      <c r="K57" s="55"/>
      <c r="L57" s="55"/>
    </row>
    <row r="58" spans="1:12" ht="30" x14ac:dyDescent="0.25">
      <c r="A58" s="20" t="s">
        <v>15</v>
      </c>
      <c r="B58" s="21" t="s">
        <v>200</v>
      </c>
      <c r="C58" s="21">
        <v>600</v>
      </c>
      <c r="D58" s="7">
        <v>880</v>
      </c>
      <c r="E58" s="7">
        <v>880</v>
      </c>
      <c r="G58" s="64">
        <v>880</v>
      </c>
      <c r="H58" s="64">
        <v>880</v>
      </c>
      <c r="I58" s="55"/>
      <c r="J58" s="55"/>
      <c r="K58" s="55"/>
      <c r="L58" s="55"/>
    </row>
    <row r="59" spans="1:12" ht="90" x14ac:dyDescent="0.25">
      <c r="A59" s="35" t="s">
        <v>215</v>
      </c>
      <c r="B59" s="21" t="s">
        <v>146</v>
      </c>
      <c r="C59" s="21"/>
      <c r="D59" s="7">
        <f t="shared" ref="D59:H59" si="18">D60</f>
        <v>840</v>
      </c>
      <c r="E59" s="7">
        <f t="shared" si="18"/>
        <v>840</v>
      </c>
      <c r="G59" s="64">
        <f t="shared" si="18"/>
        <v>840</v>
      </c>
      <c r="H59" s="64">
        <f t="shared" si="18"/>
        <v>840</v>
      </c>
      <c r="I59" s="55"/>
      <c r="J59" s="55"/>
      <c r="K59" s="55"/>
      <c r="L59" s="55"/>
    </row>
    <row r="60" spans="1:12" ht="30" x14ac:dyDescent="0.25">
      <c r="A60" s="20" t="s">
        <v>15</v>
      </c>
      <c r="B60" s="21" t="s">
        <v>146</v>
      </c>
      <c r="C60" s="21">
        <v>600</v>
      </c>
      <c r="D60" s="7">
        <v>840</v>
      </c>
      <c r="E60" s="7">
        <v>840</v>
      </c>
      <c r="G60" s="64">
        <v>840</v>
      </c>
      <c r="H60" s="64">
        <v>840</v>
      </c>
      <c r="I60" s="55"/>
      <c r="J60" s="55"/>
      <c r="K60" s="55"/>
      <c r="L60" s="55"/>
    </row>
    <row r="61" spans="1:12" ht="75" x14ac:dyDescent="0.25">
      <c r="A61" s="20" t="s">
        <v>226</v>
      </c>
      <c r="B61" s="21" t="s">
        <v>141</v>
      </c>
      <c r="C61" s="21"/>
      <c r="D61" s="7">
        <f t="shared" ref="D61:H61" si="19">D62</f>
        <v>9141.4000000000015</v>
      </c>
      <c r="E61" s="7">
        <f t="shared" si="19"/>
        <v>8774.7000000000007</v>
      </c>
      <c r="G61" s="64">
        <f t="shared" si="19"/>
        <v>9822.2000000000007</v>
      </c>
      <c r="H61" s="64">
        <f t="shared" si="19"/>
        <v>0</v>
      </c>
      <c r="I61" s="55"/>
      <c r="J61" s="55"/>
      <c r="K61" s="55"/>
      <c r="L61" s="55"/>
    </row>
    <row r="62" spans="1:12" ht="30" x14ac:dyDescent="0.25">
      <c r="A62" s="20" t="s">
        <v>15</v>
      </c>
      <c r="B62" s="21" t="s">
        <v>141</v>
      </c>
      <c r="C62" s="21">
        <v>600</v>
      </c>
      <c r="D62" s="7">
        <f>G62+I62</f>
        <v>9141.4000000000015</v>
      </c>
      <c r="E62" s="7">
        <f>J62</f>
        <v>8774.7000000000007</v>
      </c>
      <c r="G62" s="64">
        <v>9822.2000000000007</v>
      </c>
      <c r="H62" s="64">
        <v>0</v>
      </c>
      <c r="I62" s="62">
        <v>-680.8</v>
      </c>
      <c r="J62" s="62">
        <v>8774.7000000000007</v>
      </c>
      <c r="K62" s="55"/>
      <c r="L62" s="55"/>
    </row>
    <row r="63" spans="1:12" ht="30" x14ac:dyDescent="0.25">
      <c r="A63" s="35" t="s">
        <v>224</v>
      </c>
      <c r="B63" s="21" t="s">
        <v>227</v>
      </c>
      <c r="C63" s="21"/>
      <c r="D63" s="7">
        <f t="shared" ref="D63:H63" si="20">D64</f>
        <v>500</v>
      </c>
      <c r="E63" s="7">
        <f t="shared" si="20"/>
        <v>500</v>
      </c>
      <c r="G63" s="64">
        <f t="shared" si="20"/>
        <v>500</v>
      </c>
      <c r="H63" s="64">
        <f t="shared" si="20"/>
        <v>500</v>
      </c>
      <c r="I63" s="55"/>
      <c r="J63" s="55"/>
      <c r="K63" s="55"/>
      <c r="L63" s="55"/>
    </row>
    <row r="64" spans="1:12" ht="30" x14ac:dyDescent="0.25">
      <c r="A64" s="20" t="s">
        <v>15</v>
      </c>
      <c r="B64" s="21" t="s">
        <v>227</v>
      </c>
      <c r="C64" s="21">
        <v>600</v>
      </c>
      <c r="D64" s="7">
        <v>500</v>
      </c>
      <c r="E64" s="7">
        <v>500</v>
      </c>
      <c r="G64" s="64">
        <v>500</v>
      </c>
      <c r="H64" s="64">
        <v>500</v>
      </c>
      <c r="I64" s="55"/>
      <c r="J64" s="55"/>
      <c r="K64" s="55"/>
      <c r="L64" s="55"/>
    </row>
    <row r="65" spans="1:12" ht="37.5" customHeight="1" x14ac:dyDescent="0.25">
      <c r="A65" s="40" t="s">
        <v>131</v>
      </c>
      <c r="B65" s="29" t="s">
        <v>132</v>
      </c>
      <c r="C65" s="21"/>
      <c r="D65" s="7">
        <f>D66+D68</f>
        <v>8352.2999999999993</v>
      </c>
      <c r="E65" s="7">
        <f t="shared" ref="E65" si="21">E66+E68</f>
        <v>6200</v>
      </c>
      <c r="G65" s="64">
        <f t="shared" ref="G65:H65" si="22">G66+G68</f>
        <v>8352.2999999999993</v>
      </c>
      <c r="H65" s="64">
        <f t="shared" si="22"/>
        <v>6200</v>
      </c>
      <c r="I65" s="55"/>
      <c r="J65" s="55"/>
      <c r="K65" s="55"/>
      <c r="L65" s="55"/>
    </row>
    <row r="66" spans="1:12" ht="30" x14ac:dyDescent="0.25">
      <c r="A66" s="35" t="s">
        <v>27</v>
      </c>
      <c r="B66" s="21" t="s">
        <v>133</v>
      </c>
      <c r="C66" s="21"/>
      <c r="D66" s="7">
        <f t="shared" ref="D66:H66" si="23">D67</f>
        <v>8252.2999999999993</v>
      </c>
      <c r="E66" s="7">
        <f t="shared" si="23"/>
        <v>6100</v>
      </c>
      <c r="G66" s="64">
        <f t="shared" si="23"/>
        <v>8252.2999999999993</v>
      </c>
      <c r="H66" s="64">
        <f t="shared" si="23"/>
        <v>6100</v>
      </c>
      <c r="I66" s="55"/>
      <c r="J66" s="55"/>
      <c r="K66" s="55"/>
      <c r="L66" s="55"/>
    </row>
    <row r="67" spans="1:12" ht="30" x14ac:dyDescent="0.25">
      <c r="A67" s="20" t="s">
        <v>15</v>
      </c>
      <c r="B67" s="21" t="s">
        <v>133</v>
      </c>
      <c r="C67" s="21">
        <v>600</v>
      </c>
      <c r="D67" s="7">
        <v>8252.2999999999993</v>
      </c>
      <c r="E67" s="7">
        <v>6100</v>
      </c>
      <c r="G67" s="64">
        <v>8252.2999999999993</v>
      </c>
      <c r="H67" s="64">
        <v>6100</v>
      </c>
      <c r="I67" s="55"/>
      <c r="J67" s="55"/>
      <c r="K67" s="55"/>
      <c r="L67" s="55"/>
    </row>
    <row r="68" spans="1:12" ht="75" x14ac:dyDescent="0.25">
      <c r="A68" s="35" t="s">
        <v>155</v>
      </c>
      <c r="B68" s="21" t="s">
        <v>201</v>
      </c>
      <c r="C68" s="21"/>
      <c r="D68" s="7">
        <f t="shared" ref="D68:H68" si="24">D69</f>
        <v>100</v>
      </c>
      <c r="E68" s="7">
        <f t="shared" si="24"/>
        <v>100</v>
      </c>
      <c r="G68" s="64">
        <f t="shared" si="24"/>
        <v>100</v>
      </c>
      <c r="H68" s="64">
        <f t="shared" si="24"/>
        <v>100</v>
      </c>
      <c r="I68" s="55"/>
      <c r="J68" s="55"/>
      <c r="K68" s="55"/>
      <c r="L68" s="55"/>
    </row>
    <row r="69" spans="1:12" ht="30" x14ac:dyDescent="0.25">
      <c r="A69" s="20" t="s">
        <v>15</v>
      </c>
      <c r="B69" s="21" t="s">
        <v>201</v>
      </c>
      <c r="C69" s="21">
        <v>600</v>
      </c>
      <c r="D69" s="7">
        <v>100</v>
      </c>
      <c r="E69" s="7">
        <v>100</v>
      </c>
      <c r="G69" s="64">
        <v>100</v>
      </c>
      <c r="H69" s="64">
        <v>100</v>
      </c>
      <c r="I69" s="55"/>
      <c r="J69" s="55"/>
      <c r="K69" s="55"/>
      <c r="L69" s="55"/>
    </row>
    <row r="70" spans="1:12" ht="60" x14ac:dyDescent="0.25">
      <c r="A70" s="40" t="s">
        <v>220</v>
      </c>
      <c r="B70" s="29" t="s">
        <v>134</v>
      </c>
      <c r="C70" s="29"/>
      <c r="D70" s="6">
        <f>D71+D73+D75</f>
        <v>7632.3</v>
      </c>
      <c r="E70" s="6">
        <f>E71+E73+E75</f>
        <v>7632.3</v>
      </c>
      <c r="G70" s="63">
        <f>G71+G73+G75</f>
        <v>6908</v>
      </c>
      <c r="H70" s="63">
        <f>H71+H73+H75</f>
        <v>6908</v>
      </c>
      <c r="I70" s="55"/>
      <c r="J70" s="55"/>
      <c r="K70" s="55"/>
      <c r="L70" s="55"/>
    </row>
    <row r="71" spans="1:12" ht="45" x14ac:dyDescent="0.25">
      <c r="A71" s="35" t="s">
        <v>137</v>
      </c>
      <c r="B71" s="21" t="s">
        <v>138</v>
      </c>
      <c r="C71" s="21"/>
      <c r="D71" s="7">
        <f>D72</f>
        <v>3279</v>
      </c>
      <c r="E71" s="7">
        <f>E72</f>
        <v>3279</v>
      </c>
      <c r="G71" s="64">
        <f>G72</f>
        <v>3279</v>
      </c>
      <c r="H71" s="64">
        <f>H72</f>
        <v>3279</v>
      </c>
      <c r="I71" s="55"/>
      <c r="J71" s="55"/>
      <c r="K71" s="55"/>
      <c r="L71" s="55"/>
    </row>
    <row r="72" spans="1:12" ht="60" x14ac:dyDescent="0.25">
      <c r="A72" s="35" t="s">
        <v>17</v>
      </c>
      <c r="B72" s="21" t="s">
        <v>138</v>
      </c>
      <c r="C72" s="21">
        <v>100</v>
      </c>
      <c r="D72" s="7">
        <v>3279</v>
      </c>
      <c r="E72" s="7">
        <v>3279</v>
      </c>
      <c r="G72" s="64">
        <v>3279</v>
      </c>
      <c r="H72" s="64">
        <v>3279</v>
      </c>
      <c r="I72" s="55"/>
      <c r="J72" s="55"/>
      <c r="K72" s="55"/>
      <c r="L72" s="55"/>
    </row>
    <row r="73" spans="1:12" ht="30" x14ac:dyDescent="0.25">
      <c r="A73" s="35" t="s">
        <v>8</v>
      </c>
      <c r="B73" s="21" t="s">
        <v>135</v>
      </c>
      <c r="C73" s="21"/>
      <c r="D73" s="7">
        <f>D74</f>
        <v>3793.3</v>
      </c>
      <c r="E73" s="7">
        <f>E74</f>
        <v>3793.3</v>
      </c>
      <c r="G73" s="64">
        <f>G74</f>
        <v>3069</v>
      </c>
      <c r="H73" s="64">
        <f>H74</f>
        <v>3069</v>
      </c>
      <c r="I73" s="55"/>
      <c r="J73" s="55"/>
      <c r="K73" s="55"/>
      <c r="L73" s="55"/>
    </row>
    <row r="74" spans="1:12" ht="60" x14ac:dyDescent="0.25">
      <c r="A74" s="35" t="s">
        <v>17</v>
      </c>
      <c r="B74" s="21" t="s">
        <v>135</v>
      </c>
      <c r="C74" s="21">
        <v>100</v>
      </c>
      <c r="D74" s="7">
        <f>G74+I74</f>
        <v>3793.3</v>
      </c>
      <c r="E74" s="7">
        <f>H74+J74</f>
        <v>3793.3</v>
      </c>
      <c r="G74" s="64">
        <v>3069</v>
      </c>
      <c r="H74" s="64">
        <v>3069</v>
      </c>
      <c r="I74" s="62">
        <v>724.3</v>
      </c>
      <c r="J74" s="62">
        <v>724.3</v>
      </c>
      <c r="K74" s="55"/>
      <c r="L74" s="55"/>
    </row>
    <row r="75" spans="1:12" ht="45" x14ac:dyDescent="0.25">
      <c r="A75" s="20" t="s">
        <v>30</v>
      </c>
      <c r="B75" s="21" t="s">
        <v>136</v>
      </c>
      <c r="C75" s="21"/>
      <c r="D75" s="7">
        <f t="shared" ref="D75:H75" si="25">D76</f>
        <v>560</v>
      </c>
      <c r="E75" s="7">
        <f t="shared" si="25"/>
        <v>560</v>
      </c>
      <c r="G75" s="64">
        <f t="shared" si="25"/>
        <v>560</v>
      </c>
      <c r="H75" s="64">
        <f t="shared" si="25"/>
        <v>560</v>
      </c>
      <c r="I75" s="55"/>
      <c r="J75" s="55"/>
      <c r="K75" s="55"/>
      <c r="L75" s="55"/>
    </row>
    <row r="76" spans="1:12" ht="60" x14ac:dyDescent="0.25">
      <c r="A76" s="35" t="s">
        <v>17</v>
      </c>
      <c r="B76" s="21" t="s">
        <v>136</v>
      </c>
      <c r="C76" s="21">
        <v>100</v>
      </c>
      <c r="D76" s="7">
        <v>560</v>
      </c>
      <c r="E76" s="7">
        <v>560</v>
      </c>
      <c r="G76" s="64">
        <v>560</v>
      </c>
      <c r="H76" s="64">
        <v>560</v>
      </c>
      <c r="I76" s="55"/>
      <c r="J76" s="55"/>
      <c r="K76" s="55"/>
      <c r="L76" s="55"/>
    </row>
    <row r="77" spans="1:12" ht="39" customHeight="1" x14ac:dyDescent="0.25">
      <c r="A77" s="41" t="s">
        <v>56</v>
      </c>
      <c r="B77" s="26" t="s">
        <v>2</v>
      </c>
      <c r="C77" s="26"/>
      <c r="D77" s="5">
        <f t="shared" ref="D77:E77" si="26">D78+D81+D84+D89+D94</f>
        <v>55945.7</v>
      </c>
      <c r="E77" s="5">
        <f t="shared" si="26"/>
        <v>55628.799999999988</v>
      </c>
      <c r="G77" s="61">
        <f t="shared" ref="G77:H77" si="27">G78+G81+G84+G89+G94</f>
        <v>55945.7</v>
      </c>
      <c r="H77" s="61">
        <f t="shared" si="27"/>
        <v>55945.7</v>
      </c>
      <c r="I77" s="55"/>
      <c r="J77" s="55"/>
      <c r="K77" s="55"/>
      <c r="L77" s="55"/>
    </row>
    <row r="78" spans="1:12" ht="33.75" customHeight="1" x14ac:dyDescent="0.25">
      <c r="A78" s="40" t="s">
        <v>57</v>
      </c>
      <c r="B78" s="29" t="s">
        <v>58</v>
      </c>
      <c r="C78" s="29"/>
      <c r="D78" s="6">
        <f t="shared" ref="D78:H79" si="28">D79</f>
        <v>13129.5</v>
      </c>
      <c r="E78" s="6">
        <f t="shared" si="28"/>
        <v>13129.5</v>
      </c>
      <c r="G78" s="63">
        <f t="shared" si="28"/>
        <v>13129.5</v>
      </c>
      <c r="H78" s="63">
        <f t="shared" si="28"/>
        <v>13129.5</v>
      </c>
      <c r="I78" s="55"/>
      <c r="J78" s="55"/>
      <c r="K78" s="55"/>
      <c r="L78" s="55"/>
    </row>
    <row r="79" spans="1:12" ht="30" x14ac:dyDescent="0.25">
      <c r="A79" s="35" t="s">
        <v>27</v>
      </c>
      <c r="B79" s="29" t="s">
        <v>59</v>
      </c>
      <c r="C79" s="21"/>
      <c r="D79" s="7">
        <f t="shared" si="28"/>
        <v>13129.5</v>
      </c>
      <c r="E79" s="7">
        <f t="shared" si="28"/>
        <v>13129.5</v>
      </c>
      <c r="G79" s="64">
        <f t="shared" si="28"/>
        <v>13129.5</v>
      </c>
      <c r="H79" s="64">
        <f t="shared" si="28"/>
        <v>13129.5</v>
      </c>
      <c r="I79" s="55"/>
      <c r="J79" s="55"/>
      <c r="K79" s="55"/>
      <c r="L79" s="55"/>
    </row>
    <row r="80" spans="1:12" ht="30" x14ac:dyDescent="0.25">
      <c r="A80" s="20" t="s">
        <v>15</v>
      </c>
      <c r="B80" s="29" t="s">
        <v>59</v>
      </c>
      <c r="C80" s="21">
        <v>600</v>
      </c>
      <c r="D80" s="7">
        <v>13129.5</v>
      </c>
      <c r="E80" s="7">
        <v>13129.5</v>
      </c>
      <c r="G80" s="64">
        <v>13129.5</v>
      </c>
      <c r="H80" s="64">
        <v>13129.5</v>
      </c>
      <c r="I80" s="55"/>
      <c r="J80" s="55"/>
      <c r="K80" s="55"/>
      <c r="L80" s="55"/>
    </row>
    <row r="81" spans="1:12" ht="53.25" customHeight="1" x14ac:dyDescent="0.25">
      <c r="A81" s="40" t="s">
        <v>60</v>
      </c>
      <c r="B81" s="29" t="s">
        <v>61</v>
      </c>
      <c r="C81" s="21"/>
      <c r="D81" s="6">
        <f t="shared" ref="D81:H82" si="29">D82</f>
        <v>27494.799999999999</v>
      </c>
      <c r="E81" s="6">
        <f t="shared" si="29"/>
        <v>27177.899999999998</v>
      </c>
      <c r="G81" s="63">
        <f t="shared" si="29"/>
        <v>27494.799999999999</v>
      </c>
      <c r="H81" s="63">
        <f t="shared" si="29"/>
        <v>27494.799999999999</v>
      </c>
      <c r="I81" s="55"/>
      <c r="J81" s="55"/>
      <c r="K81" s="55"/>
      <c r="L81" s="55"/>
    </row>
    <row r="82" spans="1:12" ht="38.25" customHeight="1" x14ac:dyDescent="0.25">
      <c r="A82" s="35" t="s">
        <v>27</v>
      </c>
      <c r="B82" s="29" t="s">
        <v>62</v>
      </c>
      <c r="C82" s="21"/>
      <c r="D82" s="7">
        <f t="shared" si="29"/>
        <v>27494.799999999999</v>
      </c>
      <c r="E82" s="7">
        <f t="shared" si="29"/>
        <v>27177.899999999998</v>
      </c>
      <c r="G82" s="64">
        <f t="shared" si="29"/>
        <v>27494.799999999999</v>
      </c>
      <c r="H82" s="64">
        <f t="shared" si="29"/>
        <v>27494.799999999999</v>
      </c>
      <c r="I82" s="55"/>
      <c r="J82" s="55"/>
      <c r="K82" s="55"/>
      <c r="L82" s="55"/>
    </row>
    <row r="83" spans="1:12" ht="30" x14ac:dyDescent="0.25">
      <c r="A83" s="20" t="s">
        <v>15</v>
      </c>
      <c r="B83" s="29" t="s">
        <v>62</v>
      </c>
      <c r="C83" s="21">
        <v>600</v>
      </c>
      <c r="D83" s="7">
        <v>27494.799999999999</v>
      </c>
      <c r="E83" s="7">
        <f>H83+J83</f>
        <v>27177.899999999998</v>
      </c>
      <c r="G83" s="64">
        <v>27494.799999999999</v>
      </c>
      <c r="H83" s="64">
        <v>27494.799999999999</v>
      </c>
      <c r="I83" s="62"/>
      <c r="J83" s="62">
        <v>-316.89999999999998</v>
      </c>
      <c r="K83" s="55"/>
      <c r="L83" s="55"/>
    </row>
    <row r="84" spans="1:12" ht="33" customHeight="1" x14ac:dyDescent="0.25">
      <c r="A84" s="40" t="s">
        <v>63</v>
      </c>
      <c r="B84" s="29" t="s">
        <v>64</v>
      </c>
      <c r="C84" s="29"/>
      <c r="D84" s="6">
        <f t="shared" ref="D84:E84" si="30">D85+D87</f>
        <v>3975.7</v>
      </c>
      <c r="E84" s="6">
        <f t="shared" si="30"/>
        <v>3975.7</v>
      </c>
      <c r="G84" s="63">
        <f t="shared" ref="G84:H84" si="31">G85+G87</f>
        <v>3975.7</v>
      </c>
      <c r="H84" s="63">
        <f t="shared" si="31"/>
        <v>3975.7</v>
      </c>
      <c r="I84" s="55"/>
      <c r="J84" s="55"/>
      <c r="K84" s="55"/>
      <c r="L84" s="55"/>
    </row>
    <row r="85" spans="1:12" ht="30" x14ac:dyDescent="0.25">
      <c r="A85" s="35" t="s">
        <v>27</v>
      </c>
      <c r="B85" s="29" t="s">
        <v>65</v>
      </c>
      <c r="C85" s="21"/>
      <c r="D85" s="7">
        <f t="shared" ref="D85:H85" si="32">D86</f>
        <v>3475.7</v>
      </c>
      <c r="E85" s="7">
        <f t="shared" si="32"/>
        <v>3475.7</v>
      </c>
      <c r="G85" s="64">
        <f t="shared" si="32"/>
        <v>3475.7</v>
      </c>
      <c r="H85" s="64">
        <f t="shared" si="32"/>
        <v>3475.7</v>
      </c>
      <c r="I85" s="55"/>
      <c r="J85" s="55"/>
      <c r="K85" s="55"/>
      <c r="L85" s="55"/>
    </row>
    <row r="86" spans="1:12" ht="30" x14ac:dyDescent="0.25">
      <c r="A86" s="20" t="s">
        <v>15</v>
      </c>
      <c r="B86" s="29" t="s">
        <v>65</v>
      </c>
      <c r="C86" s="21">
        <v>600</v>
      </c>
      <c r="D86" s="7">
        <v>3475.7</v>
      </c>
      <c r="E86" s="7">
        <v>3475.7</v>
      </c>
      <c r="G86" s="64">
        <v>3475.7</v>
      </c>
      <c r="H86" s="64">
        <v>3475.7</v>
      </c>
      <c r="I86" s="55"/>
      <c r="J86" s="55"/>
      <c r="K86" s="55"/>
      <c r="L86" s="55"/>
    </row>
    <row r="87" spans="1:12" ht="45" x14ac:dyDescent="0.25">
      <c r="A87" s="20" t="s">
        <v>216</v>
      </c>
      <c r="B87" s="21" t="s">
        <v>66</v>
      </c>
      <c r="C87" s="21"/>
      <c r="D87" s="7">
        <f t="shared" ref="D87:H87" si="33">D88</f>
        <v>500</v>
      </c>
      <c r="E87" s="7">
        <f t="shared" si="33"/>
        <v>500</v>
      </c>
      <c r="G87" s="64">
        <f t="shared" si="33"/>
        <v>500</v>
      </c>
      <c r="H87" s="64">
        <f t="shared" si="33"/>
        <v>500</v>
      </c>
      <c r="I87" s="55"/>
      <c r="J87" s="55"/>
      <c r="K87" s="55"/>
      <c r="L87" s="55"/>
    </row>
    <row r="88" spans="1:12" ht="29.25" customHeight="1" x14ac:dyDescent="0.25">
      <c r="A88" s="20" t="s">
        <v>15</v>
      </c>
      <c r="B88" s="21" t="s">
        <v>66</v>
      </c>
      <c r="C88" s="21">
        <v>600</v>
      </c>
      <c r="D88" s="7">
        <v>500</v>
      </c>
      <c r="E88" s="7">
        <v>500</v>
      </c>
      <c r="G88" s="64">
        <v>500</v>
      </c>
      <c r="H88" s="64">
        <v>500</v>
      </c>
      <c r="I88" s="55"/>
      <c r="J88" s="55"/>
      <c r="K88" s="55"/>
      <c r="L88" s="55"/>
    </row>
    <row r="89" spans="1:12" ht="33.75" customHeight="1" x14ac:dyDescent="0.25">
      <c r="A89" s="40" t="s">
        <v>67</v>
      </c>
      <c r="B89" s="29" t="s">
        <v>68</v>
      </c>
      <c r="C89" s="31"/>
      <c r="D89" s="6">
        <f t="shared" ref="D89:E89" si="34">D90+D92</f>
        <v>169.7</v>
      </c>
      <c r="E89" s="6">
        <f t="shared" si="34"/>
        <v>169.7</v>
      </c>
      <c r="G89" s="63">
        <f t="shared" ref="G89:H89" si="35">G90+G92</f>
        <v>169.7</v>
      </c>
      <c r="H89" s="63">
        <f t="shared" si="35"/>
        <v>169.7</v>
      </c>
      <c r="I89" s="55"/>
      <c r="J89" s="55"/>
      <c r="K89" s="55"/>
      <c r="L89" s="55"/>
    </row>
    <row r="90" spans="1:12" ht="30" x14ac:dyDescent="0.25">
      <c r="A90" s="20" t="s">
        <v>35</v>
      </c>
      <c r="B90" s="30" t="s">
        <v>178</v>
      </c>
      <c r="C90" s="30"/>
      <c r="D90" s="7">
        <f t="shared" ref="D90:H90" si="36">D91</f>
        <v>168</v>
      </c>
      <c r="E90" s="7">
        <f t="shared" si="36"/>
        <v>168</v>
      </c>
      <c r="G90" s="64">
        <f t="shared" si="36"/>
        <v>168</v>
      </c>
      <c r="H90" s="64">
        <f t="shared" si="36"/>
        <v>168</v>
      </c>
      <c r="I90" s="55"/>
      <c r="J90" s="55"/>
      <c r="K90" s="55"/>
      <c r="L90" s="55"/>
    </row>
    <row r="91" spans="1:12" ht="30" x14ac:dyDescent="0.25">
      <c r="A91" s="20" t="s">
        <v>16</v>
      </c>
      <c r="B91" s="30" t="s">
        <v>178</v>
      </c>
      <c r="C91" s="30" t="s">
        <v>21</v>
      </c>
      <c r="D91" s="7">
        <v>168</v>
      </c>
      <c r="E91" s="7">
        <v>168</v>
      </c>
      <c r="G91" s="64">
        <v>168</v>
      </c>
      <c r="H91" s="64">
        <v>168</v>
      </c>
      <c r="I91" s="55"/>
      <c r="J91" s="55"/>
      <c r="K91" s="55"/>
      <c r="L91" s="55"/>
    </row>
    <row r="92" spans="1:12" ht="30" x14ac:dyDescent="0.25">
      <c r="A92" s="20" t="s">
        <v>36</v>
      </c>
      <c r="B92" s="30" t="s">
        <v>179</v>
      </c>
      <c r="C92" s="30"/>
      <c r="D92" s="7">
        <f t="shared" ref="D92:H92" si="37">D93</f>
        <v>1.7</v>
      </c>
      <c r="E92" s="7">
        <f t="shared" si="37"/>
        <v>1.7</v>
      </c>
      <c r="G92" s="64">
        <f t="shared" si="37"/>
        <v>1.7</v>
      </c>
      <c r="H92" s="64">
        <f t="shared" si="37"/>
        <v>1.7</v>
      </c>
      <c r="I92" s="55"/>
      <c r="J92" s="55"/>
      <c r="K92" s="55"/>
      <c r="L92" s="55"/>
    </row>
    <row r="93" spans="1:12" ht="30" x14ac:dyDescent="0.25">
      <c r="A93" s="20" t="s">
        <v>16</v>
      </c>
      <c r="B93" s="30" t="s">
        <v>179</v>
      </c>
      <c r="C93" s="30" t="s">
        <v>21</v>
      </c>
      <c r="D93" s="7">
        <v>1.7</v>
      </c>
      <c r="E93" s="7">
        <v>1.7</v>
      </c>
      <c r="G93" s="64">
        <v>1.7</v>
      </c>
      <c r="H93" s="64">
        <v>1.7</v>
      </c>
      <c r="I93" s="55"/>
      <c r="J93" s="55"/>
      <c r="K93" s="55"/>
      <c r="L93" s="55"/>
    </row>
    <row r="94" spans="1:12" ht="53.25" customHeight="1" x14ac:dyDescent="0.25">
      <c r="A94" s="40" t="s">
        <v>69</v>
      </c>
      <c r="B94" s="29" t="s">
        <v>70</v>
      </c>
      <c r="C94" s="29"/>
      <c r="D94" s="6">
        <f t="shared" ref="D94:E94" si="38">D95+D97</f>
        <v>11176</v>
      </c>
      <c r="E94" s="6">
        <f t="shared" si="38"/>
        <v>11176</v>
      </c>
      <c r="G94" s="63">
        <f t="shared" ref="G94:H94" si="39">G95+G97</f>
        <v>11176</v>
      </c>
      <c r="H94" s="63">
        <f t="shared" si="39"/>
        <v>11176</v>
      </c>
      <c r="I94" s="55"/>
      <c r="J94" s="55"/>
      <c r="K94" s="55"/>
      <c r="L94" s="55"/>
    </row>
    <row r="95" spans="1:12" ht="30" x14ac:dyDescent="0.25">
      <c r="A95" s="35" t="s">
        <v>27</v>
      </c>
      <c r="B95" s="21" t="s">
        <v>71</v>
      </c>
      <c r="C95" s="21"/>
      <c r="D95" s="7">
        <f t="shared" ref="D95:H95" si="40">D96</f>
        <v>10976</v>
      </c>
      <c r="E95" s="7">
        <f t="shared" si="40"/>
        <v>10976</v>
      </c>
      <c r="G95" s="64">
        <f t="shared" si="40"/>
        <v>10976</v>
      </c>
      <c r="H95" s="64">
        <f t="shared" si="40"/>
        <v>10976</v>
      </c>
      <c r="I95" s="55"/>
      <c r="J95" s="55"/>
      <c r="K95" s="55"/>
      <c r="L95" s="55"/>
    </row>
    <row r="96" spans="1:12" ht="30" x14ac:dyDescent="0.25">
      <c r="A96" s="20" t="s">
        <v>15</v>
      </c>
      <c r="B96" s="21" t="s">
        <v>71</v>
      </c>
      <c r="C96" s="21">
        <v>600</v>
      </c>
      <c r="D96" s="7">
        <v>10976</v>
      </c>
      <c r="E96" s="7">
        <v>10976</v>
      </c>
      <c r="G96" s="64">
        <v>10976</v>
      </c>
      <c r="H96" s="64">
        <v>10976</v>
      </c>
      <c r="I96" s="55"/>
      <c r="J96" s="55"/>
      <c r="K96" s="55"/>
      <c r="L96" s="55"/>
    </row>
    <row r="97" spans="1:12" ht="75" x14ac:dyDescent="0.25">
      <c r="A97" s="35" t="s">
        <v>223</v>
      </c>
      <c r="B97" s="21" t="s">
        <v>202</v>
      </c>
      <c r="C97" s="21"/>
      <c r="D97" s="7">
        <f t="shared" ref="D97:H97" si="41">D98</f>
        <v>200</v>
      </c>
      <c r="E97" s="7">
        <f t="shared" si="41"/>
        <v>200</v>
      </c>
      <c r="G97" s="64">
        <f t="shared" si="41"/>
        <v>200</v>
      </c>
      <c r="H97" s="64">
        <f t="shared" si="41"/>
        <v>200</v>
      </c>
      <c r="I97" s="55"/>
      <c r="J97" s="55"/>
      <c r="K97" s="55"/>
      <c r="L97" s="55"/>
    </row>
    <row r="98" spans="1:12" ht="30" x14ac:dyDescent="0.25">
      <c r="A98" s="20" t="s">
        <v>15</v>
      </c>
      <c r="B98" s="21" t="s">
        <v>202</v>
      </c>
      <c r="C98" s="21">
        <v>600</v>
      </c>
      <c r="D98" s="7">
        <v>200</v>
      </c>
      <c r="E98" s="7">
        <v>200</v>
      </c>
      <c r="G98" s="64">
        <v>200</v>
      </c>
      <c r="H98" s="64">
        <v>200</v>
      </c>
      <c r="I98" s="55"/>
      <c r="J98" s="55"/>
      <c r="K98" s="55"/>
      <c r="L98" s="55"/>
    </row>
    <row r="99" spans="1:12" ht="57" x14ac:dyDescent="0.25">
      <c r="A99" s="41" t="s">
        <v>37</v>
      </c>
      <c r="B99" s="26" t="s">
        <v>3</v>
      </c>
      <c r="C99" s="26"/>
      <c r="D99" s="5">
        <f t="shared" ref="D99:H99" si="42">D100</f>
        <v>300</v>
      </c>
      <c r="E99" s="5">
        <f t="shared" si="42"/>
        <v>300</v>
      </c>
      <c r="G99" s="61">
        <f t="shared" si="42"/>
        <v>300</v>
      </c>
      <c r="H99" s="61">
        <f t="shared" si="42"/>
        <v>300</v>
      </c>
      <c r="I99" s="55"/>
      <c r="J99" s="55"/>
      <c r="K99" s="55"/>
      <c r="L99" s="55"/>
    </row>
    <row r="100" spans="1:12" ht="38.25" customHeight="1" x14ac:dyDescent="0.25">
      <c r="A100" s="40" t="s">
        <v>94</v>
      </c>
      <c r="B100" s="29" t="s">
        <v>95</v>
      </c>
      <c r="C100" s="29"/>
      <c r="D100" s="6">
        <f>D101+D103</f>
        <v>300</v>
      </c>
      <c r="E100" s="6">
        <f>E101+E103</f>
        <v>300</v>
      </c>
      <c r="G100" s="63">
        <f>G101+G103</f>
        <v>300</v>
      </c>
      <c r="H100" s="63">
        <f>H101+H103</f>
        <v>300</v>
      </c>
      <c r="I100" s="55"/>
      <c r="J100" s="55"/>
      <c r="K100" s="55"/>
      <c r="L100" s="55"/>
    </row>
    <row r="101" spans="1:12" ht="63" customHeight="1" x14ac:dyDescent="0.25">
      <c r="A101" s="20" t="s">
        <v>228</v>
      </c>
      <c r="B101" s="21" t="s">
        <v>96</v>
      </c>
      <c r="C101" s="21"/>
      <c r="D101" s="7">
        <f t="shared" ref="D101:H101" si="43">D102</f>
        <v>100</v>
      </c>
      <c r="E101" s="7">
        <f t="shared" si="43"/>
        <v>100</v>
      </c>
      <c r="G101" s="64">
        <f t="shared" si="43"/>
        <v>100</v>
      </c>
      <c r="H101" s="64">
        <f t="shared" si="43"/>
        <v>100</v>
      </c>
      <c r="I101" s="55"/>
      <c r="J101" s="55"/>
      <c r="K101" s="55"/>
      <c r="L101" s="55"/>
    </row>
    <row r="102" spans="1:12" ht="30" x14ac:dyDescent="0.25">
      <c r="A102" s="20" t="s">
        <v>16</v>
      </c>
      <c r="B102" s="21" t="s">
        <v>96</v>
      </c>
      <c r="C102" s="21">
        <v>200</v>
      </c>
      <c r="D102" s="7">
        <v>100</v>
      </c>
      <c r="E102" s="7">
        <v>100</v>
      </c>
      <c r="G102" s="64">
        <v>100</v>
      </c>
      <c r="H102" s="64">
        <v>100</v>
      </c>
      <c r="I102" s="55"/>
      <c r="J102" s="55"/>
      <c r="K102" s="55"/>
      <c r="L102" s="55"/>
    </row>
    <row r="103" spans="1:12" ht="68.25" customHeight="1" x14ac:dyDescent="0.25">
      <c r="A103" s="35" t="s">
        <v>229</v>
      </c>
      <c r="B103" s="21" t="s">
        <v>104</v>
      </c>
      <c r="C103" s="21"/>
      <c r="D103" s="7">
        <f t="shared" ref="D103:E103" si="44">D104+D105</f>
        <v>200</v>
      </c>
      <c r="E103" s="7">
        <f t="shared" si="44"/>
        <v>200</v>
      </c>
      <c r="G103" s="64">
        <f t="shared" ref="G103:H103" si="45">G104+G105</f>
        <v>200</v>
      </c>
      <c r="H103" s="64">
        <f t="shared" si="45"/>
        <v>200</v>
      </c>
      <c r="I103" s="55"/>
      <c r="J103" s="55"/>
      <c r="K103" s="55"/>
      <c r="L103" s="55"/>
    </row>
    <row r="104" spans="1:12" ht="30" x14ac:dyDescent="0.25">
      <c r="A104" s="20" t="s">
        <v>16</v>
      </c>
      <c r="B104" s="21" t="s">
        <v>104</v>
      </c>
      <c r="C104" s="21">
        <v>200</v>
      </c>
      <c r="D104" s="7">
        <v>200</v>
      </c>
      <c r="E104" s="7">
        <v>200</v>
      </c>
      <c r="G104" s="64">
        <v>200</v>
      </c>
      <c r="H104" s="64">
        <v>200</v>
      </c>
      <c r="I104" s="55"/>
      <c r="J104" s="55"/>
      <c r="K104" s="55"/>
      <c r="L104" s="55"/>
    </row>
    <row r="105" spans="1:12" x14ac:dyDescent="0.25">
      <c r="A105" s="20" t="s">
        <v>18</v>
      </c>
      <c r="B105" s="21" t="s">
        <v>104</v>
      </c>
      <c r="C105" s="30" t="s">
        <v>24</v>
      </c>
      <c r="D105" s="8">
        <v>0</v>
      </c>
      <c r="E105" s="8">
        <v>0</v>
      </c>
      <c r="G105" s="65">
        <v>0</v>
      </c>
      <c r="H105" s="65">
        <v>0</v>
      </c>
      <c r="I105" s="55"/>
      <c r="J105" s="55"/>
      <c r="K105" s="55"/>
      <c r="L105" s="55"/>
    </row>
    <row r="106" spans="1:12" ht="42.75" x14ac:dyDescent="0.25">
      <c r="A106" s="41" t="s">
        <v>38</v>
      </c>
      <c r="B106" s="26" t="s">
        <v>4</v>
      </c>
      <c r="C106" s="26"/>
      <c r="D106" s="5">
        <f>D107+D112+D117</f>
        <v>377.5</v>
      </c>
      <c r="E106" s="5">
        <f>E107+E112+E117</f>
        <v>377.5</v>
      </c>
      <c r="G106" s="61">
        <f>G107+G112+G117</f>
        <v>377.5</v>
      </c>
      <c r="H106" s="61">
        <f>H107+H112+H117</f>
        <v>377.5</v>
      </c>
      <c r="I106" s="55"/>
      <c r="J106" s="55"/>
      <c r="K106" s="55"/>
      <c r="L106" s="55"/>
    </row>
    <row r="107" spans="1:12" ht="75" x14ac:dyDescent="0.25">
      <c r="A107" s="40" t="s">
        <v>72</v>
      </c>
      <c r="B107" s="29" t="s">
        <v>73</v>
      </c>
      <c r="C107" s="29"/>
      <c r="D107" s="6">
        <f>D108+D110</f>
        <v>77.8</v>
      </c>
      <c r="E107" s="6">
        <f>E108+E110</f>
        <v>77.8</v>
      </c>
      <c r="G107" s="63">
        <f>G108+G110</f>
        <v>77.8</v>
      </c>
      <c r="H107" s="63">
        <f>H108+H110</f>
        <v>77.8</v>
      </c>
      <c r="I107" s="55"/>
      <c r="J107" s="55"/>
      <c r="K107" s="55"/>
      <c r="L107" s="55"/>
    </row>
    <row r="108" spans="1:12" ht="60" x14ac:dyDescent="0.25">
      <c r="A108" s="42" t="s">
        <v>165</v>
      </c>
      <c r="B108" s="21" t="s">
        <v>166</v>
      </c>
      <c r="C108" s="21"/>
      <c r="D108" s="7">
        <f>D109</f>
        <v>77</v>
      </c>
      <c r="E108" s="7">
        <f>E109</f>
        <v>77</v>
      </c>
      <c r="G108" s="64">
        <f>G109</f>
        <v>77</v>
      </c>
      <c r="H108" s="64">
        <f>H109</f>
        <v>77</v>
      </c>
      <c r="I108" s="55"/>
      <c r="J108" s="55"/>
      <c r="K108" s="55"/>
      <c r="L108" s="55"/>
    </row>
    <row r="109" spans="1:12" ht="60" x14ac:dyDescent="0.25">
      <c r="A109" s="35" t="s">
        <v>17</v>
      </c>
      <c r="B109" s="21" t="s">
        <v>166</v>
      </c>
      <c r="C109" s="21">
        <v>100</v>
      </c>
      <c r="D109" s="7">
        <v>77</v>
      </c>
      <c r="E109" s="7">
        <v>77</v>
      </c>
      <c r="G109" s="64">
        <v>77</v>
      </c>
      <c r="H109" s="64">
        <v>77</v>
      </c>
      <c r="I109" s="55"/>
      <c r="J109" s="55"/>
      <c r="K109" s="55"/>
      <c r="L109" s="55"/>
    </row>
    <row r="110" spans="1:12" ht="60" x14ac:dyDescent="0.25">
      <c r="A110" s="42" t="s">
        <v>167</v>
      </c>
      <c r="B110" s="21" t="s">
        <v>168</v>
      </c>
      <c r="C110" s="21"/>
      <c r="D110" s="7">
        <f>D111</f>
        <v>0.8</v>
      </c>
      <c r="E110" s="7">
        <f>E111</f>
        <v>0.8</v>
      </c>
      <c r="G110" s="64">
        <f>G111</f>
        <v>0.8</v>
      </c>
      <c r="H110" s="64">
        <f>H111</f>
        <v>0.8</v>
      </c>
      <c r="I110" s="55"/>
      <c r="J110" s="55"/>
      <c r="K110" s="55"/>
      <c r="L110" s="55"/>
    </row>
    <row r="111" spans="1:12" ht="60" x14ac:dyDescent="0.25">
      <c r="A111" s="35" t="s">
        <v>17</v>
      </c>
      <c r="B111" s="21" t="s">
        <v>168</v>
      </c>
      <c r="C111" s="21">
        <v>100</v>
      </c>
      <c r="D111" s="7">
        <v>0.8</v>
      </c>
      <c r="E111" s="7">
        <v>0.8</v>
      </c>
      <c r="G111" s="64">
        <v>0.8</v>
      </c>
      <c r="H111" s="64">
        <v>0.8</v>
      </c>
      <c r="I111" s="55"/>
      <c r="J111" s="55"/>
      <c r="K111" s="55"/>
      <c r="L111" s="55"/>
    </row>
    <row r="112" spans="1:12" ht="90" customHeight="1" x14ac:dyDescent="0.25">
      <c r="A112" s="34" t="s">
        <v>74</v>
      </c>
      <c r="B112" s="29" t="s">
        <v>75</v>
      </c>
      <c r="C112" s="29"/>
      <c r="D112" s="6">
        <f>D113+D115</f>
        <v>232.3</v>
      </c>
      <c r="E112" s="6">
        <f>E113+E115</f>
        <v>232.3</v>
      </c>
      <c r="G112" s="63">
        <f>G113+G115</f>
        <v>232.3</v>
      </c>
      <c r="H112" s="63">
        <f>H113+H115</f>
        <v>232.3</v>
      </c>
      <c r="I112" s="55"/>
      <c r="J112" s="55"/>
      <c r="K112" s="55"/>
      <c r="L112" s="55"/>
    </row>
    <row r="113" spans="1:12" ht="75" x14ac:dyDescent="0.25">
      <c r="A113" s="20" t="s">
        <v>169</v>
      </c>
      <c r="B113" s="21" t="s">
        <v>170</v>
      </c>
      <c r="C113" s="21"/>
      <c r="D113" s="7">
        <f t="shared" ref="D113:H113" si="46">D114</f>
        <v>230</v>
      </c>
      <c r="E113" s="7">
        <f t="shared" si="46"/>
        <v>230</v>
      </c>
      <c r="G113" s="64">
        <f t="shared" si="46"/>
        <v>230</v>
      </c>
      <c r="H113" s="64">
        <f t="shared" si="46"/>
        <v>230</v>
      </c>
      <c r="I113" s="55"/>
      <c r="J113" s="55"/>
      <c r="K113" s="55"/>
      <c r="L113" s="55"/>
    </row>
    <row r="114" spans="1:12" ht="60" x14ac:dyDescent="0.25">
      <c r="A114" s="35" t="s">
        <v>17</v>
      </c>
      <c r="B114" s="21" t="s">
        <v>170</v>
      </c>
      <c r="C114" s="21">
        <v>100</v>
      </c>
      <c r="D114" s="7">
        <v>230</v>
      </c>
      <c r="E114" s="7">
        <v>230</v>
      </c>
      <c r="G114" s="64">
        <v>230</v>
      </c>
      <c r="H114" s="64">
        <v>230</v>
      </c>
      <c r="I114" s="55"/>
      <c r="J114" s="55"/>
      <c r="K114" s="55"/>
      <c r="L114" s="55"/>
    </row>
    <row r="115" spans="1:12" ht="75" x14ac:dyDescent="0.25">
      <c r="A115" s="20" t="s">
        <v>43</v>
      </c>
      <c r="B115" s="21" t="s">
        <v>171</v>
      </c>
      <c r="C115" s="21"/>
      <c r="D115" s="7">
        <f t="shared" ref="D115:H115" si="47">D116</f>
        <v>2.2999999999999998</v>
      </c>
      <c r="E115" s="7">
        <f t="shared" si="47"/>
        <v>2.2999999999999998</v>
      </c>
      <c r="G115" s="64">
        <f t="shared" si="47"/>
        <v>2.2999999999999998</v>
      </c>
      <c r="H115" s="64">
        <f t="shared" si="47"/>
        <v>2.2999999999999998</v>
      </c>
      <c r="I115" s="55"/>
      <c r="J115" s="55"/>
      <c r="K115" s="55"/>
      <c r="L115" s="55"/>
    </row>
    <row r="116" spans="1:12" ht="60" x14ac:dyDescent="0.25">
      <c r="A116" s="35" t="s">
        <v>17</v>
      </c>
      <c r="B116" s="21" t="s">
        <v>171</v>
      </c>
      <c r="C116" s="21">
        <v>100</v>
      </c>
      <c r="D116" s="7">
        <v>2.2999999999999998</v>
      </c>
      <c r="E116" s="7">
        <v>2.2999999999999998</v>
      </c>
      <c r="G116" s="64">
        <v>2.2999999999999998</v>
      </c>
      <c r="H116" s="64">
        <v>2.2999999999999998</v>
      </c>
      <c r="I116" s="55"/>
      <c r="J116" s="55"/>
      <c r="K116" s="55"/>
      <c r="L116" s="55"/>
    </row>
    <row r="117" spans="1:12" ht="54.75" customHeight="1" x14ac:dyDescent="0.25">
      <c r="A117" s="43" t="s">
        <v>76</v>
      </c>
      <c r="B117" s="31" t="s">
        <v>77</v>
      </c>
      <c r="C117" s="31"/>
      <c r="D117" s="9">
        <f>D118+D120</f>
        <v>67.400000000000006</v>
      </c>
      <c r="E117" s="9">
        <f>E118+E120</f>
        <v>67.400000000000006</v>
      </c>
      <c r="G117" s="66">
        <f>G118+G120</f>
        <v>67.400000000000006</v>
      </c>
      <c r="H117" s="66">
        <f>H118+H120</f>
        <v>67.400000000000006</v>
      </c>
      <c r="I117" s="55"/>
      <c r="J117" s="55"/>
      <c r="K117" s="55"/>
      <c r="L117" s="55"/>
    </row>
    <row r="118" spans="1:12" ht="67.5" customHeight="1" x14ac:dyDescent="0.25">
      <c r="A118" s="42" t="s">
        <v>172</v>
      </c>
      <c r="B118" s="21" t="s">
        <v>174</v>
      </c>
      <c r="C118" s="30"/>
      <c r="D118" s="8">
        <f t="shared" ref="D118:H118" si="48">D119</f>
        <v>64</v>
      </c>
      <c r="E118" s="8">
        <f t="shared" si="48"/>
        <v>64</v>
      </c>
      <c r="G118" s="65">
        <f t="shared" si="48"/>
        <v>64</v>
      </c>
      <c r="H118" s="65">
        <f t="shared" si="48"/>
        <v>64</v>
      </c>
      <c r="I118" s="55"/>
      <c r="J118" s="55"/>
      <c r="K118" s="55"/>
      <c r="L118" s="55"/>
    </row>
    <row r="119" spans="1:12" ht="30" x14ac:dyDescent="0.25">
      <c r="A119" s="42" t="s">
        <v>16</v>
      </c>
      <c r="B119" s="21" t="s">
        <v>174</v>
      </c>
      <c r="C119" s="30" t="s">
        <v>21</v>
      </c>
      <c r="D119" s="8">
        <v>64</v>
      </c>
      <c r="E119" s="8">
        <v>64</v>
      </c>
      <c r="G119" s="65">
        <v>64</v>
      </c>
      <c r="H119" s="65">
        <v>64</v>
      </c>
      <c r="I119" s="55"/>
      <c r="J119" s="55"/>
      <c r="K119" s="55"/>
      <c r="L119" s="55"/>
    </row>
    <row r="120" spans="1:12" ht="60" x14ac:dyDescent="0.25">
      <c r="A120" s="42" t="s">
        <v>173</v>
      </c>
      <c r="B120" s="21" t="s">
        <v>175</v>
      </c>
      <c r="C120" s="30"/>
      <c r="D120" s="8">
        <f t="shared" ref="D120:H120" si="49">D121</f>
        <v>3.4</v>
      </c>
      <c r="E120" s="8">
        <f t="shared" si="49"/>
        <v>3.4</v>
      </c>
      <c r="G120" s="65">
        <f t="shared" si="49"/>
        <v>3.4</v>
      </c>
      <c r="H120" s="65">
        <f t="shared" si="49"/>
        <v>3.4</v>
      </c>
      <c r="I120" s="55"/>
      <c r="J120" s="55"/>
      <c r="K120" s="55"/>
      <c r="L120" s="55"/>
    </row>
    <row r="121" spans="1:12" ht="30" x14ac:dyDescent="0.25">
      <c r="A121" s="42" t="s">
        <v>16</v>
      </c>
      <c r="B121" s="21" t="s">
        <v>175</v>
      </c>
      <c r="C121" s="30" t="s">
        <v>21</v>
      </c>
      <c r="D121" s="8">
        <v>3.4</v>
      </c>
      <c r="E121" s="8">
        <v>3.4</v>
      </c>
      <c r="G121" s="65">
        <v>3.4</v>
      </c>
      <c r="H121" s="65">
        <v>3.4</v>
      </c>
      <c r="I121" s="55"/>
      <c r="J121" s="55"/>
      <c r="K121" s="55"/>
      <c r="L121" s="55"/>
    </row>
    <row r="122" spans="1:12" ht="57" x14ac:dyDescent="0.25">
      <c r="A122" s="41" t="s">
        <v>205</v>
      </c>
      <c r="B122" s="26" t="s">
        <v>5</v>
      </c>
      <c r="C122" s="26"/>
      <c r="D122" s="5">
        <f>D123+D130+D153</f>
        <v>35369.1</v>
      </c>
      <c r="E122" s="5">
        <f>E123+E130+E153</f>
        <v>31942.699999999997</v>
      </c>
      <c r="G122" s="61">
        <f>G123+G130+G153</f>
        <v>34502.300000000003</v>
      </c>
      <c r="H122" s="61">
        <f>H123+H130+H153</f>
        <v>31365.1</v>
      </c>
      <c r="I122" s="55"/>
      <c r="J122" s="55"/>
      <c r="K122" s="55"/>
      <c r="L122" s="55"/>
    </row>
    <row r="123" spans="1:12" ht="39.75" customHeight="1" x14ac:dyDescent="0.25">
      <c r="A123" s="40" t="s">
        <v>78</v>
      </c>
      <c r="B123" s="29" t="s">
        <v>79</v>
      </c>
      <c r="C123" s="29"/>
      <c r="D123" s="6">
        <f>D124+D126+D128</f>
        <v>12030.5</v>
      </c>
      <c r="E123" s="6">
        <f>E124+E126+E128</f>
        <v>10919.6</v>
      </c>
      <c r="G123" s="63">
        <f>G124+G126+G128</f>
        <v>12030.5</v>
      </c>
      <c r="H123" s="63">
        <f>H124+H126+H128</f>
        <v>10919.6</v>
      </c>
      <c r="I123" s="55"/>
      <c r="J123" s="55"/>
      <c r="K123" s="55"/>
      <c r="L123" s="55"/>
    </row>
    <row r="124" spans="1:12" ht="53.25" customHeight="1" x14ac:dyDescent="0.25">
      <c r="A124" s="20" t="s">
        <v>80</v>
      </c>
      <c r="B124" s="21" t="s">
        <v>230</v>
      </c>
      <c r="C124" s="21"/>
      <c r="D124" s="7">
        <f t="shared" ref="D124:H124" si="50">D125</f>
        <v>10000</v>
      </c>
      <c r="E124" s="7">
        <f t="shared" si="50"/>
        <v>9000</v>
      </c>
      <c r="G124" s="64">
        <f t="shared" si="50"/>
        <v>10000</v>
      </c>
      <c r="H124" s="64">
        <f t="shared" si="50"/>
        <v>9000</v>
      </c>
      <c r="I124" s="55"/>
      <c r="J124" s="55"/>
      <c r="K124" s="55"/>
      <c r="L124" s="55"/>
    </row>
    <row r="125" spans="1:12" ht="30" x14ac:dyDescent="0.25">
      <c r="A125" s="20" t="s">
        <v>16</v>
      </c>
      <c r="B125" s="21" t="s">
        <v>230</v>
      </c>
      <c r="C125" s="21">
        <v>200</v>
      </c>
      <c r="D125" s="7">
        <v>10000</v>
      </c>
      <c r="E125" s="7">
        <v>9000</v>
      </c>
      <c r="G125" s="64">
        <v>10000</v>
      </c>
      <c r="H125" s="64">
        <v>9000</v>
      </c>
      <c r="I125" s="55"/>
      <c r="J125" s="55"/>
      <c r="K125" s="55"/>
      <c r="L125" s="55"/>
    </row>
    <row r="126" spans="1:12" ht="47.25" customHeight="1" x14ac:dyDescent="0.25">
      <c r="A126" s="20" t="s">
        <v>214</v>
      </c>
      <c r="B126" s="21" t="s">
        <v>231</v>
      </c>
      <c r="C126" s="21"/>
      <c r="D126" s="7">
        <f t="shared" ref="D126:H126" si="51">D127</f>
        <v>1328</v>
      </c>
      <c r="E126" s="7">
        <f t="shared" si="51"/>
        <v>1328</v>
      </c>
      <c r="G126" s="64">
        <f t="shared" si="51"/>
        <v>1328</v>
      </c>
      <c r="H126" s="64">
        <f t="shared" si="51"/>
        <v>1328</v>
      </c>
      <c r="I126" s="55"/>
      <c r="J126" s="55"/>
      <c r="K126" s="55"/>
      <c r="L126" s="55"/>
    </row>
    <row r="127" spans="1:12" ht="30" x14ac:dyDescent="0.25">
      <c r="A127" s="20" t="s">
        <v>16</v>
      </c>
      <c r="B127" s="21" t="s">
        <v>231</v>
      </c>
      <c r="C127" s="21">
        <v>200</v>
      </c>
      <c r="D127" s="7">
        <v>1328</v>
      </c>
      <c r="E127" s="7">
        <v>1328</v>
      </c>
      <c r="G127" s="64">
        <v>1328</v>
      </c>
      <c r="H127" s="64">
        <v>1328</v>
      </c>
      <c r="I127" s="55"/>
      <c r="J127" s="55"/>
      <c r="K127" s="55"/>
      <c r="L127" s="55"/>
    </row>
    <row r="128" spans="1:12" ht="39.75" customHeight="1" x14ac:dyDescent="0.25">
      <c r="A128" s="20" t="s">
        <v>81</v>
      </c>
      <c r="B128" s="21" t="s">
        <v>232</v>
      </c>
      <c r="C128" s="21"/>
      <c r="D128" s="7">
        <f t="shared" ref="D128:H128" si="52">D129</f>
        <v>702.5</v>
      </c>
      <c r="E128" s="7">
        <f t="shared" si="52"/>
        <v>591.6</v>
      </c>
      <c r="G128" s="64">
        <f t="shared" si="52"/>
        <v>702.5</v>
      </c>
      <c r="H128" s="64">
        <f t="shared" si="52"/>
        <v>591.6</v>
      </c>
      <c r="I128" s="55"/>
      <c r="J128" s="55"/>
      <c r="K128" s="55"/>
      <c r="L128" s="55"/>
    </row>
    <row r="129" spans="1:12" ht="30" x14ac:dyDescent="0.25">
      <c r="A129" s="20" t="s">
        <v>16</v>
      </c>
      <c r="B129" s="21" t="s">
        <v>232</v>
      </c>
      <c r="C129" s="21">
        <v>200</v>
      </c>
      <c r="D129" s="7">
        <v>702.5</v>
      </c>
      <c r="E129" s="7">
        <v>591.6</v>
      </c>
      <c r="G129" s="64">
        <v>702.5</v>
      </c>
      <c r="H129" s="64">
        <v>591.6</v>
      </c>
      <c r="I129" s="55"/>
      <c r="J129" s="55"/>
      <c r="K129" s="55"/>
      <c r="L129" s="55"/>
    </row>
    <row r="130" spans="1:12" ht="24" customHeight="1" x14ac:dyDescent="0.25">
      <c r="A130" s="34" t="s">
        <v>82</v>
      </c>
      <c r="B130" s="29" t="s">
        <v>83</v>
      </c>
      <c r="C130" s="29"/>
      <c r="D130" s="6">
        <f t="shared" ref="D130:E130" si="53">D131+D133+D135+D137+D139+D141+D143+D145+D149+D151+D147</f>
        <v>17683.8</v>
      </c>
      <c r="E130" s="6">
        <f t="shared" si="53"/>
        <v>17832.5</v>
      </c>
      <c r="G130" s="63">
        <f t="shared" ref="G130:H130" si="54">G131+G133+G135+G137+G139+G141+G143+G145+G149+G151+G147</f>
        <v>17683.8</v>
      </c>
      <c r="H130" s="63">
        <f t="shared" si="54"/>
        <v>17832.5</v>
      </c>
      <c r="I130" s="55"/>
      <c r="J130" s="55"/>
      <c r="K130" s="55"/>
      <c r="L130" s="55"/>
    </row>
    <row r="131" spans="1:12" ht="51" customHeight="1" x14ac:dyDescent="0.25">
      <c r="A131" s="20" t="s">
        <v>87</v>
      </c>
      <c r="B131" s="21" t="s">
        <v>85</v>
      </c>
      <c r="C131" s="21"/>
      <c r="D131" s="8">
        <f t="shared" ref="D131:H131" si="55">D132</f>
        <v>10170</v>
      </c>
      <c r="E131" s="8">
        <f t="shared" si="55"/>
        <v>10170</v>
      </c>
      <c r="G131" s="65">
        <f t="shared" si="55"/>
        <v>10170</v>
      </c>
      <c r="H131" s="65">
        <f t="shared" si="55"/>
        <v>10170</v>
      </c>
      <c r="I131" s="55"/>
      <c r="J131" s="55"/>
      <c r="K131" s="55"/>
      <c r="L131" s="55"/>
    </row>
    <row r="132" spans="1:12" ht="38.25" customHeight="1" x14ac:dyDescent="0.25">
      <c r="A132" s="20" t="s">
        <v>16</v>
      </c>
      <c r="B132" s="21" t="s">
        <v>85</v>
      </c>
      <c r="C132" s="21">
        <v>200</v>
      </c>
      <c r="D132" s="8">
        <v>10170</v>
      </c>
      <c r="E132" s="8">
        <v>10170</v>
      </c>
      <c r="G132" s="65">
        <v>10170</v>
      </c>
      <c r="H132" s="65">
        <v>10170</v>
      </c>
      <c r="I132" s="55"/>
      <c r="J132" s="55"/>
      <c r="K132" s="55"/>
      <c r="L132" s="55"/>
    </row>
    <row r="133" spans="1:12" ht="35.25" customHeight="1" x14ac:dyDescent="0.25">
      <c r="A133" s="35" t="s">
        <v>44</v>
      </c>
      <c r="B133" s="21" t="s">
        <v>86</v>
      </c>
      <c r="C133" s="21"/>
      <c r="D133" s="8">
        <f t="shared" ref="D133:H133" si="56">D134</f>
        <v>1029</v>
      </c>
      <c r="E133" s="8">
        <f t="shared" si="56"/>
        <v>1029</v>
      </c>
      <c r="G133" s="65">
        <f t="shared" si="56"/>
        <v>1029</v>
      </c>
      <c r="H133" s="65">
        <f t="shared" si="56"/>
        <v>1029</v>
      </c>
      <c r="I133" s="55"/>
      <c r="J133" s="55"/>
      <c r="K133" s="55"/>
      <c r="L133" s="55"/>
    </row>
    <row r="134" spans="1:12" ht="32.25" customHeight="1" x14ac:dyDescent="0.25">
      <c r="A134" s="20" t="s">
        <v>16</v>
      </c>
      <c r="B134" s="21" t="s">
        <v>86</v>
      </c>
      <c r="C134" s="21">
        <v>200</v>
      </c>
      <c r="D134" s="8">
        <v>1029</v>
      </c>
      <c r="E134" s="8">
        <v>1029</v>
      </c>
      <c r="G134" s="65">
        <v>1029</v>
      </c>
      <c r="H134" s="65">
        <v>1029</v>
      </c>
      <c r="I134" s="55"/>
      <c r="J134" s="55"/>
      <c r="K134" s="55"/>
      <c r="L134" s="55"/>
    </row>
    <row r="135" spans="1:12" ht="24" customHeight="1" x14ac:dyDescent="0.25">
      <c r="A135" s="20" t="s">
        <v>45</v>
      </c>
      <c r="B135" s="21" t="s">
        <v>88</v>
      </c>
      <c r="C135" s="21"/>
      <c r="D135" s="8">
        <f t="shared" ref="D135:H135" si="57">D136</f>
        <v>1021</v>
      </c>
      <c r="E135" s="8">
        <f t="shared" si="57"/>
        <v>1021</v>
      </c>
      <c r="G135" s="65">
        <f t="shared" si="57"/>
        <v>1021</v>
      </c>
      <c r="H135" s="65">
        <f t="shared" si="57"/>
        <v>1021</v>
      </c>
      <c r="I135" s="55"/>
      <c r="J135" s="55"/>
      <c r="K135" s="55"/>
      <c r="L135" s="55"/>
    </row>
    <row r="136" spans="1:12" ht="39.75" customHeight="1" x14ac:dyDescent="0.25">
      <c r="A136" s="20" t="s">
        <v>16</v>
      </c>
      <c r="B136" s="21" t="s">
        <v>88</v>
      </c>
      <c r="C136" s="21">
        <v>200</v>
      </c>
      <c r="D136" s="8">
        <v>1021</v>
      </c>
      <c r="E136" s="8">
        <v>1021</v>
      </c>
      <c r="G136" s="65">
        <v>1021</v>
      </c>
      <c r="H136" s="65">
        <v>1021</v>
      </c>
      <c r="I136" s="55"/>
      <c r="J136" s="55"/>
      <c r="K136" s="55"/>
      <c r="L136" s="55"/>
    </row>
    <row r="137" spans="1:12" ht="39.75" customHeight="1" x14ac:dyDescent="0.25">
      <c r="A137" s="20" t="s">
        <v>54</v>
      </c>
      <c r="B137" s="21" t="s">
        <v>89</v>
      </c>
      <c r="C137" s="21"/>
      <c r="D137" s="8">
        <f t="shared" ref="D137:H137" si="58">D138</f>
        <v>1741</v>
      </c>
      <c r="E137" s="8">
        <f t="shared" si="58"/>
        <v>1716.7</v>
      </c>
      <c r="G137" s="65">
        <f t="shared" si="58"/>
        <v>1741</v>
      </c>
      <c r="H137" s="65">
        <f t="shared" si="58"/>
        <v>1716.7</v>
      </c>
      <c r="I137" s="55"/>
      <c r="J137" s="55"/>
      <c r="K137" s="55"/>
      <c r="L137" s="55"/>
    </row>
    <row r="138" spans="1:12" ht="33" customHeight="1" x14ac:dyDescent="0.25">
      <c r="A138" s="20" t="s">
        <v>16</v>
      </c>
      <c r="B138" s="21" t="s">
        <v>89</v>
      </c>
      <c r="C138" s="21">
        <v>200</v>
      </c>
      <c r="D138" s="8">
        <v>1741</v>
      </c>
      <c r="E138" s="8">
        <v>1716.7</v>
      </c>
      <c r="G138" s="65">
        <v>1741</v>
      </c>
      <c r="H138" s="65">
        <v>1716.7</v>
      </c>
      <c r="I138" s="55"/>
      <c r="J138" s="55"/>
      <c r="K138" s="55"/>
      <c r="L138" s="55"/>
    </row>
    <row r="139" spans="1:12" ht="48.75" customHeight="1" x14ac:dyDescent="0.25">
      <c r="A139" s="20" t="s">
        <v>91</v>
      </c>
      <c r="B139" s="21" t="s">
        <v>90</v>
      </c>
      <c r="C139" s="21"/>
      <c r="D139" s="8">
        <f t="shared" ref="D139:H139" si="59">D140</f>
        <v>630</v>
      </c>
      <c r="E139" s="8">
        <f t="shared" si="59"/>
        <v>630</v>
      </c>
      <c r="G139" s="65">
        <f t="shared" si="59"/>
        <v>630</v>
      </c>
      <c r="H139" s="65">
        <f t="shared" si="59"/>
        <v>630</v>
      </c>
      <c r="I139" s="55"/>
      <c r="J139" s="55"/>
      <c r="K139" s="55"/>
      <c r="L139" s="55"/>
    </row>
    <row r="140" spans="1:12" ht="33" customHeight="1" x14ac:dyDescent="0.25">
      <c r="A140" s="20" t="s">
        <v>16</v>
      </c>
      <c r="B140" s="21" t="s">
        <v>90</v>
      </c>
      <c r="C140" s="21">
        <v>200</v>
      </c>
      <c r="D140" s="8">
        <v>630</v>
      </c>
      <c r="E140" s="8">
        <v>630</v>
      </c>
      <c r="G140" s="65">
        <v>630</v>
      </c>
      <c r="H140" s="65">
        <v>630</v>
      </c>
      <c r="I140" s="55"/>
      <c r="J140" s="55"/>
      <c r="K140" s="55"/>
      <c r="L140" s="55"/>
    </row>
    <row r="141" spans="1:12" ht="39" customHeight="1" x14ac:dyDescent="0.25">
      <c r="A141" s="20" t="s">
        <v>46</v>
      </c>
      <c r="B141" s="21" t="s">
        <v>84</v>
      </c>
      <c r="C141" s="21"/>
      <c r="D141" s="8">
        <f t="shared" ref="D141:H141" si="60">D142</f>
        <v>489</v>
      </c>
      <c r="E141" s="8">
        <f t="shared" si="60"/>
        <v>462</v>
      </c>
      <c r="G141" s="65">
        <f t="shared" si="60"/>
        <v>489</v>
      </c>
      <c r="H141" s="65">
        <f t="shared" si="60"/>
        <v>462</v>
      </c>
      <c r="I141" s="55"/>
      <c r="J141" s="55"/>
      <c r="K141" s="55"/>
      <c r="L141" s="55"/>
    </row>
    <row r="142" spans="1:12" ht="39" customHeight="1" x14ac:dyDescent="0.25">
      <c r="A142" s="20" t="s">
        <v>16</v>
      </c>
      <c r="B142" s="21" t="s">
        <v>84</v>
      </c>
      <c r="C142" s="21">
        <v>200</v>
      </c>
      <c r="D142" s="8">
        <v>489</v>
      </c>
      <c r="E142" s="8">
        <v>462</v>
      </c>
      <c r="G142" s="65">
        <v>489</v>
      </c>
      <c r="H142" s="65">
        <v>462</v>
      </c>
      <c r="I142" s="55"/>
      <c r="J142" s="55"/>
      <c r="K142" s="55"/>
      <c r="L142" s="55"/>
    </row>
    <row r="143" spans="1:12" ht="90" x14ac:dyDescent="0.25">
      <c r="A143" s="42" t="s">
        <v>163</v>
      </c>
      <c r="B143" s="21" t="s">
        <v>164</v>
      </c>
      <c r="C143" s="21"/>
      <c r="D143" s="7">
        <f t="shared" ref="D143:H143" si="61">D144</f>
        <v>600</v>
      </c>
      <c r="E143" s="7">
        <f t="shared" si="61"/>
        <v>700</v>
      </c>
      <c r="G143" s="64">
        <f t="shared" si="61"/>
        <v>600</v>
      </c>
      <c r="H143" s="64">
        <f t="shared" si="61"/>
        <v>700</v>
      </c>
      <c r="I143" s="55"/>
      <c r="J143" s="55"/>
      <c r="K143" s="55"/>
      <c r="L143" s="55"/>
    </row>
    <row r="144" spans="1:12" ht="30" x14ac:dyDescent="0.25">
      <c r="A144" s="20" t="s">
        <v>16</v>
      </c>
      <c r="B144" s="21" t="s">
        <v>164</v>
      </c>
      <c r="C144" s="21">
        <v>200</v>
      </c>
      <c r="D144" s="7">
        <v>600</v>
      </c>
      <c r="E144" s="7">
        <v>700</v>
      </c>
      <c r="G144" s="64">
        <v>600</v>
      </c>
      <c r="H144" s="64">
        <v>700</v>
      </c>
      <c r="I144" s="55"/>
      <c r="J144" s="55"/>
      <c r="K144" s="55"/>
      <c r="L144" s="55"/>
    </row>
    <row r="145" spans="1:12" ht="36.75" customHeight="1" x14ac:dyDescent="0.25">
      <c r="A145" s="42" t="s">
        <v>49</v>
      </c>
      <c r="B145" s="21" t="s">
        <v>176</v>
      </c>
      <c r="C145" s="21"/>
      <c r="D145" s="7">
        <f t="shared" ref="D145:H145" si="62">D146</f>
        <v>196</v>
      </c>
      <c r="E145" s="7">
        <f t="shared" si="62"/>
        <v>196</v>
      </c>
      <c r="G145" s="64">
        <f t="shared" si="62"/>
        <v>196</v>
      </c>
      <c r="H145" s="64">
        <f t="shared" si="62"/>
        <v>196</v>
      </c>
      <c r="I145" s="55"/>
      <c r="J145" s="55"/>
      <c r="K145" s="55"/>
      <c r="L145" s="55"/>
    </row>
    <row r="146" spans="1:12" ht="30" x14ac:dyDescent="0.25">
      <c r="A146" s="20" t="s">
        <v>16</v>
      </c>
      <c r="B146" s="21" t="s">
        <v>176</v>
      </c>
      <c r="C146" s="21">
        <v>200</v>
      </c>
      <c r="D146" s="7">
        <v>196</v>
      </c>
      <c r="E146" s="7">
        <v>196</v>
      </c>
      <c r="G146" s="64">
        <v>196</v>
      </c>
      <c r="H146" s="64">
        <v>196</v>
      </c>
      <c r="I146" s="55"/>
      <c r="J146" s="55"/>
      <c r="K146" s="55"/>
      <c r="L146" s="55"/>
    </row>
    <row r="147" spans="1:12" ht="84" customHeight="1" x14ac:dyDescent="0.25">
      <c r="A147" s="35" t="s">
        <v>184</v>
      </c>
      <c r="B147" s="21" t="s">
        <v>185</v>
      </c>
      <c r="C147" s="21"/>
      <c r="D147" s="7">
        <f t="shared" ref="D147:H147" si="63">D148</f>
        <v>1486</v>
      </c>
      <c r="E147" s="7">
        <f t="shared" si="63"/>
        <v>1486</v>
      </c>
      <c r="G147" s="64">
        <f t="shared" si="63"/>
        <v>1486</v>
      </c>
      <c r="H147" s="64">
        <f t="shared" si="63"/>
        <v>1486</v>
      </c>
      <c r="I147" s="55"/>
      <c r="J147" s="55"/>
      <c r="K147" s="55"/>
      <c r="L147" s="55"/>
    </row>
    <row r="148" spans="1:12" ht="30" x14ac:dyDescent="0.25">
      <c r="A148" s="20" t="s">
        <v>16</v>
      </c>
      <c r="B148" s="21" t="s">
        <v>185</v>
      </c>
      <c r="C148" s="21">
        <v>200</v>
      </c>
      <c r="D148" s="7">
        <v>1486</v>
      </c>
      <c r="E148" s="7">
        <v>1486</v>
      </c>
      <c r="G148" s="64">
        <v>1486</v>
      </c>
      <c r="H148" s="64">
        <v>1486</v>
      </c>
      <c r="I148" s="55"/>
      <c r="J148" s="55"/>
      <c r="K148" s="55"/>
      <c r="L148" s="55"/>
    </row>
    <row r="149" spans="1:12" ht="90" x14ac:dyDescent="0.25">
      <c r="A149" s="20" t="s">
        <v>198</v>
      </c>
      <c r="B149" s="21" t="s">
        <v>199</v>
      </c>
      <c r="C149" s="21"/>
      <c r="D149" s="7">
        <f t="shared" ref="D149:H149" si="64">D150</f>
        <v>300</v>
      </c>
      <c r="E149" s="7">
        <f t="shared" si="64"/>
        <v>400</v>
      </c>
      <c r="G149" s="64">
        <f t="shared" si="64"/>
        <v>300</v>
      </c>
      <c r="H149" s="64">
        <f t="shared" si="64"/>
        <v>400</v>
      </c>
      <c r="I149" s="55"/>
      <c r="J149" s="55"/>
      <c r="K149" s="55"/>
      <c r="L149" s="55"/>
    </row>
    <row r="150" spans="1:12" ht="30" x14ac:dyDescent="0.25">
      <c r="A150" s="20" t="s">
        <v>16</v>
      </c>
      <c r="B150" s="21" t="s">
        <v>199</v>
      </c>
      <c r="C150" s="21">
        <v>200</v>
      </c>
      <c r="D150" s="7">
        <v>300</v>
      </c>
      <c r="E150" s="7">
        <v>400</v>
      </c>
      <c r="G150" s="64">
        <v>300</v>
      </c>
      <c r="H150" s="64">
        <v>400</v>
      </c>
      <c r="I150" s="55"/>
      <c r="J150" s="55"/>
      <c r="K150" s="55"/>
      <c r="L150" s="55"/>
    </row>
    <row r="151" spans="1:12" ht="30" x14ac:dyDescent="0.25">
      <c r="A151" s="20" t="s">
        <v>50</v>
      </c>
      <c r="B151" s="21" t="s">
        <v>177</v>
      </c>
      <c r="C151" s="21"/>
      <c r="D151" s="7">
        <f t="shared" ref="D151:H151" si="65">D152</f>
        <v>21.8</v>
      </c>
      <c r="E151" s="7">
        <f t="shared" si="65"/>
        <v>21.8</v>
      </c>
      <c r="G151" s="64">
        <f t="shared" si="65"/>
        <v>21.8</v>
      </c>
      <c r="H151" s="64">
        <f t="shared" si="65"/>
        <v>21.8</v>
      </c>
      <c r="I151" s="55"/>
      <c r="J151" s="55"/>
      <c r="K151" s="55"/>
      <c r="L151" s="55"/>
    </row>
    <row r="152" spans="1:12" ht="30" x14ac:dyDescent="0.25">
      <c r="A152" s="20" t="s">
        <v>16</v>
      </c>
      <c r="B152" s="21" t="s">
        <v>177</v>
      </c>
      <c r="C152" s="21">
        <v>200</v>
      </c>
      <c r="D152" s="7">
        <v>21.8</v>
      </c>
      <c r="E152" s="7">
        <v>21.8</v>
      </c>
      <c r="G152" s="64">
        <v>21.8</v>
      </c>
      <c r="H152" s="64">
        <v>21.8</v>
      </c>
      <c r="I152" s="55"/>
      <c r="J152" s="55"/>
      <c r="K152" s="55"/>
      <c r="L152" s="55"/>
    </row>
    <row r="153" spans="1:12" ht="39" customHeight="1" x14ac:dyDescent="0.25">
      <c r="A153" s="40" t="s">
        <v>239</v>
      </c>
      <c r="B153" s="29" t="s">
        <v>92</v>
      </c>
      <c r="C153" s="29"/>
      <c r="D153" s="6">
        <f>D154+D156+D158</f>
        <v>5654.8</v>
      </c>
      <c r="E153" s="6">
        <f>E154+E156+E158</f>
        <v>3190.6</v>
      </c>
      <c r="G153" s="63">
        <f>G154+G156+G158</f>
        <v>4788</v>
      </c>
      <c r="H153" s="63">
        <f>H154+H156+H158</f>
        <v>2613</v>
      </c>
      <c r="I153" s="55"/>
      <c r="J153" s="55"/>
      <c r="K153" s="55"/>
      <c r="L153" s="55"/>
    </row>
    <row r="154" spans="1:12" ht="81" customHeight="1" x14ac:dyDescent="0.25">
      <c r="A154" s="35" t="s">
        <v>93</v>
      </c>
      <c r="B154" s="21" t="s">
        <v>233</v>
      </c>
      <c r="C154" s="21"/>
      <c r="D154" s="7">
        <f t="shared" ref="D154:H154" si="66">D155</f>
        <v>869</v>
      </c>
      <c r="E154" s="7">
        <f t="shared" si="66"/>
        <v>0</v>
      </c>
      <c r="G154" s="64">
        <f t="shared" si="66"/>
        <v>869</v>
      </c>
      <c r="H154" s="64">
        <f t="shared" si="66"/>
        <v>0</v>
      </c>
      <c r="I154" s="55"/>
      <c r="J154" s="55"/>
      <c r="K154" s="55"/>
      <c r="L154" s="55"/>
    </row>
    <row r="155" spans="1:12" ht="30" x14ac:dyDescent="0.25">
      <c r="A155" s="20" t="s">
        <v>16</v>
      </c>
      <c r="B155" s="21" t="s">
        <v>233</v>
      </c>
      <c r="C155" s="21">
        <v>200</v>
      </c>
      <c r="D155" s="7">
        <v>869</v>
      </c>
      <c r="E155" s="7">
        <v>0</v>
      </c>
      <c r="G155" s="64">
        <v>869</v>
      </c>
      <c r="H155" s="64">
        <v>0</v>
      </c>
      <c r="I155" s="55"/>
      <c r="J155" s="55"/>
      <c r="K155" s="55"/>
      <c r="L155" s="55"/>
    </row>
    <row r="156" spans="1:12" ht="60" x14ac:dyDescent="0.25">
      <c r="A156" s="35" t="s">
        <v>183</v>
      </c>
      <c r="B156" s="21" t="s">
        <v>234</v>
      </c>
      <c r="C156" s="21"/>
      <c r="D156" s="7">
        <f t="shared" ref="D156:H156" si="67">D157</f>
        <v>3190.5</v>
      </c>
      <c r="E156" s="7">
        <f t="shared" si="67"/>
        <v>1595.3</v>
      </c>
      <c r="G156" s="64">
        <f t="shared" si="67"/>
        <v>2613</v>
      </c>
      <c r="H156" s="64">
        <f t="shared" si="67"/>
        <v>2613</v>
      </c>
      <c r="I156" s="55"/>
      <c r="J156" s="55"/>
      <c r="K156" s="55"/>
      <c r="L156" s="55"/>
    </row>
    <row r="157" spans="1:12" ht="30" x14ac:dyDescent="0.25">
      <c r="A157" s="35" t="s">
        <v>26</v>
      </c>
      <c r="B157" s="21" t="s">
        <v>234</v>
      </c>
      <c r="C157" s="21">
        <v>400</v>
      </c>
      <c r="D157" s="7">
        <f>G157+I157</f>
        <v>3190.5</v>
      </c>
      <c r="E157" s="7">
        <f>H157+J157</f>
        <v>1595.3</v>
      </c>
      <c r="G157" s="64">
        <v>2613</v>
      </c>
      <c r="H157" s="64">
        <v>2613</v>
      </c>
      <c r="I157" s="62">
        <v>577.5</v>
      </c>
      <c r="J157" s="62">
        <v>-1017.7</v>
      </c>
      <c r="K157" s="55"/>
      <c r="L157" s="55"/>
    </row>
    <row r="158" spans="1:12" ht="80.25" customHeight="1" x14ac:dyDescent="0.25">
      <c r="A158" s="35" t="s">
        <v>182</v>
      </c>
      <c r="B158" s="21" t="s">
        <v>235</v>
      </c>
      <c r="C158" s="21"/>
      <c r="D158" s="7">
        <f t="shared" ref="D158:H158" si="68">D159</f>
        <v>1595.3</v>
      </c>
      <c r="E158" s="7">
        <f t="shared" si="68"/>
        <v>1595.3</v>
      </c>
      <c r="G158" s="64">
        <f t="shared" si="68"/>
        <v>1306</v>
      </c>
      <c r="H158" s="64">
        <f t="shared" si="68"/>
        <v>0</v>
      </c>
      <c r="I158" s="62"/>
      <c r="J158" s="62"/>
      <c r="K158" s="55"/>
      <c r="L158" s="55"/>
    </row>
    <row r="159" spans="1:12" ht="30" x14ac:dyDescent="0.25">
      <c r="A159" s="35" t="s">
        <v>26</v>
      </c>
      <c r="B159" s="21" t="s">
        <v>235</v>
      </c>
      <c r="C159" s="21">
        <v>400</v>
      </c>
      <c r="D159" s="7">
        <f>G159+I159</f>
        <v>1595.3</v>
      </c>
      <c r="E159" s="7">
        <f>J159</f>
        <v>1595.3</v>
      </c>
      <c r="G159" s="64">
        <v>1306</v>
      </c>
      <c r="H159" s="64">
        <v>0</v>
      </c>
      <c r="I159" s="62">
        <v>289.3</v>
      </c>
      <c r="J159" s="62">
        <v>1595.3</v>
      </c>
      <c r="K159" s="55"/>
      <c r="L159" s="55"/>
    </row>
    <row r="160" spans="1:12" ht="57" x14ac:dyDescent="0.25">
      <c r="A160" s="41" t="s">
        <v>225</v>
      </c>
      <c r="B160" s="26" t="s">
        <v>6</v>
      </c>
      <c r="C160" s="26"/>
      <c r="D160" s="5">
        <f t="shared" ref="D160:H160" si="69">D161</f>
        <v>76614</v>
      </c>
      <c r="E160" s="5">
        <f t="shared" si="69"/>
        <v>89614</v>
      </c>
      <c r="G160" s="61" t="e">
        <f t="shared" si="69"/>
        <v>#REF!</v>
      </c>
      <c r="H160" s="61" t="e">
        <f t="shared" si="69"/>
        <v>#REF!</v>
      </c>
      <c r="I160" s="55"/>
      <c r="J160" s="55"/>
      <c r="K160" s="55"/>
      <c r="L160" s="55"/>
    </row>
    <row r="161" spans="1:12" ht="60" x14ac:dyDescent="0.25">
      <c r="A161" s="40" t="s">
        <v>238</v>
      </c>
      <c r="B161" s="29" t="s">
        <v>210</v>
      </c>
      <c r="C161" s="29"/>
      <c r="D161" s="6">
        <f>D162+D164+D166+D168</f>
        <v>76614</v>
      </c>
      <c r="E161" s="6">
        <f>E162+E164+E166+E168</f>
        <v>89614</v>
      </c>
      <c r="G161" s="63" t="e">
        <f>G162+G164+G166+G168+#REF!</f>
        <v>#REF!</v>
      </c>
      <c r="H161" s="63" t="e">
        <f>H162+H164+H166+H168+#REF!</f>
        <v>#REF!</v>
      </c>
      <c r="I161" s="55"/>
      <c r="J161" s="55"/>
      <c r="K161" s="55"/>
      <c r="L161" s="55"/>
    </row>
    <row r="162" spans="1:12" ht="67.5" customHeight="1" x14ac:dyDescent="0.25">
      <c r="A162" s="42" t="s">
        <v>207</v>
      </c>
      <c r="B162" s="21" t="s">
        <v>217</v>
      </c>
      <c r="C162" s="21"/>
      <c r="D162" s="7">
        <f t="shared" ref="D162:H162" si="70">D163</f>
        <v>46099.9</v>
      </c>
      <c r="E162" s="7">
        <f t="shared" si="70"/>
        <v>58890.8</v>
      </c>
      <c r="G162" s="64">
        <f t="shared" si="70"/>
        <v>46099.9</v>
      </c>
      <c r="H162" s="64">
        <f t="shared" si="70"/>
        <v>58890.8</v>
      </c>
      <c r="I162" s="55"/>
      <c r="J162" s="55"/>
      <c r="K162" s="55"/>
      <c r="L162" s="55"/>
    </row>
    <row r="163" spans="1:12" ht="30" x14ac:dyDescent="0.25">
      <c r="A163" s="20" t="s">
        <v>16</v>
      </c>
      <c r="B163" s="21" t="s">
        <v>217</v>
      </c>
      <c r="C163" s="21">
        <v>200</v>
      </c>
      <c r="D163" s="7">
        <v>46099.9</v>
      </c>
      <c r="E163" s="7">
        <v>58890.8</v>
      </c>
      <c r="G163" s="64">
        <v>46099.9</v>
      </c>
      <c r="H163" s="64">
        <v>58890.8</v>
      </c>
      <c r="I163" s="55"/>
      <c r="J163" s="55"/>
      <c r="K163" s="55"/>
      <c r="L163" s="55"/>
    </row>
    <row r="164" spans="1:12" ht="30" x14ac:dyDescent="0.25">
      <c r="A164" s="42" t="s">
        <v>208</v>
      </c>
      <c r="B164" s="21" t="s">
        <v>218</v>
      </c>
      <c r="C164" s="30"/>
      <c r="D164" s="7">
        <f t="shared" ref="D164:H164" si="71">D165</f>
        <v>1000</v>
      </c>
      <c r="E164" s="7">
        <f t="shared" si="71"/>
        <v>1000</v>
      </c>
      <c r="G164" s="64">
        <f t="shared" si="71"/>
        <v>1000</v>
      </c>
      <c r="H164" s="64">
        <f t="shared" si="71"/>
        <v>1000</v>
      </c>
      <c r="I164" s="55"/>
      <c r="J164" s="55"/>
      <c r="K164" s="55"/>
      <c r="L164" s="55"/>
    </row>
    <row r="165" spans="1:12" ht="30" x14ac:dyDescent="0.25">
      <c r="A165" s="20" t="s">
        <v>16</v>
      </c>
      <c r="B165" s="21" t="s">
        <v>218</v>
      </c>
      <c r="C165" s="30" t="s">
        <v>21</v>
      </c>
      <c r="D165" s="7">
        <v>1000</v>
      </c>
      <c r="E165" s="7">
        <v>1000</v>
      </c>
      <c r="G165" s="64">
        <v>1000</v>
      </c>
      <c r="H165" s="64">
        <v>1000</v>
      </c>
      <c r="I165" s="55"/>
      <c r="J165" s="55"/>
      <c r="K165" s="55"/>
      <c r="L165" s="55"/>
    </row>
    <row r="166" spans="1:12" ht="45" x14ac:dyDescent="0.25">
      <c r="A166" s="35" t="s">
        <v>209</v>
      </c>
      <c r="B166" s="21" t="s">
        <v>219</v>
      </c>
      <c r="C166" s="21"/>
      <c r="D166" s="7">
        <f t="shared" ref="D166:H166" si="72">D167</f>
        <v>100</v>
      </c>
      <c r="E166" s="7">
        <f t="shared" si="72"/>
        <v>100</v>
      </c>
      <c r="G166" s="64">
        <f t="shared" si="72"/>
        <v>100</v>
      </c>
      <c r="H166" s="64">
        <f t="shared" si="72"/>
        <v>100</v>
      </c>
      <c r="I166" s="55"/>
      <c r="J166" s="55"/>
      <c r="K166" s="55"/>
      <c r="L166" s="55"/>
    </row>
    <row r="167" spans="1:12" ht="30" x14ac:dyDescent="0.25">
      <c r="A167" s="20" t="s">
        <v>16</v>
      </c>
      <c r="B167" s="21" t="s">
        <v>219</v>
      </c>
      <c r="C167" s="21">
        <v>200</v>
      </c>
      <c r="D167" s="7">
        <v>100</v>
      </c>
      <c r="E167" s="7">
        <v>100</v>
      </c>
      <c r="G167" s="64">
        <v>100</v>
      </c>
      <c r="H167" s="64">
        <v>100</v>
      </c>
      <c r="I167" s="55"/>
      <c r="J167" s="55"/>
      <c r="K167" s="55"/>
      <c r="L167" s="55"/>
    </row>
    <row r="168" spans="1:12" ht="30" x14ac:dyDescent="0.25">
      <c r="A168" s="35" t="s">
        <v>162</v>
      </c>
      <c r="B168" s="21" t="s">
        <v>222</v>
      </c>
      <c r="C168" s="21"/>
      <c r="D168" s="7">
        <f t="shared" ref="D168:H168" si="73">D169</f>
        <v>29414.1</v>
      </c>
      <c r="E168" s="7">
        <f t="shared" si="73"/>
        <v>29623.200000000001</v>
      </c>
      <c r="G168" s="64">
        <f t="shared" si="73"/>
        <v>29120</v>
      </c>
      <c r="H168" s="64">
        <f t="shared" si="73"/>
        <v>29327</v>
      </c>
      <c r="I168" s="55"/>
      <c r="J168" s="55"/>
      <c r="K168" s="55"/>
      <c r="L168" s="55"/>
    </row>
    <row r="169" spans="1:12" ht="30" x14ac:dyDescent="0.25">
      <c r="A169" s="20" t="s">
        <v>16</v>
      </c>
      <c r="B169" s="21" t="s">
        <v>222</v>
      </c>
      <c r="C169" s="21">
        <v>200</v>
      </c>
      <c r="D169" s="7">
        <f>G169+I169</f>
        <v>29414.1</v>
      </c>
      <c r="E169" s="7">
        <f>H169+J169</f>
        <v>29623.200000000001</v>
      </c>
      <c r="G169" s="64">
        <v>29120</v>
      </c>
      <c r="H169" s="64">
        <v>29327</v>
      </c>
      <c r="I169" s="64">
        <v>294.10000000000002</v>
      </c>
      <c r="J169" s="64">
        <v>296.2</v>
      </c>
      <c r="K169" s="55"/>
      <c r="L169" s="55"/>
    </row>
    <row r="170" spans="1:12" ht="42.75" x14ac:dyDescent="0.25">
      <c r="A170" s="41" t="s">
        <v>206</v>
      </c>
      <c r="B170" s="26" t="s">
        <v>7</v>
      </c>
      <c r="C170" s="26"/>
      <c r="D170" s="5">
        <f>D171+D177+D206+D212</f>
        <v>72267.299999999988</v>
      </c>
      <c r="E170" s="5">
        <f>E171+E177+E206+E212</f>
        <v>72361.100000000006</v>
      </c>
      <c r="G170" s="61">
        <f>G171+G177+G206+G212</f>
        <v>63037.1</v>
      </c>
      <c r="H170" s="61">
        <f>H171+H177+H206+H212</f>
        <v>62625.7</v>
      </c>
      <c r="I170" s="55"/>
      <c r="J170" s="55"/>
      <c r="K170" s="55"/>
      <c r="L170" s="55"/>
    </row>
    <row r="171" spans="1:12" ht="47.25" customHeight="1" x14ac:dyDescent="0.25">
      <c r="A171" s="40" t="s">
        <v>105</v>
      </c>
      <c r="B171" s="29" t="s">
        <v>106</v>
      </c>
      <c r="C171" s="29"/>
      <c r="D171" s="6">
        <f t="shared" ref="D171:E171" si="74">D172+D175</f>
        <v>2154.5</v>
      </c>
      <c r="E171" s="6">
        <f t="shared" si="74"/>
        <v>2154.5</v>
      </c>
      <c r="G171" s="63">
        <f t="shared" ref="G171:H171" si="75">G172+G175</f>
        <v>2167</v>
      </c>
      <c r="H171" s="63">
        <f t="shared" si="75"/>
        <v>2167</v>
      </c>
      <c r="I171" s="55"/>
      <c r="J171" s="55"/>
      <c r="K171" s="55"/>
      <c r="L171" s="55"/>
    </row>
    <row r="172" spans="1:12" ht="30" x14ac:dyDescent="0.25">
      <c r="A172" s="35" t="s">
        <v>9</v>
      </c>
      <c r="B172" s="21" t="s">
        <v>107</v>
      </c>
      <c r="C172" s="21"/>
      <c r="D172" s="7">
        <f t="shared" ref="D172:E172" si="76">D173+D174</f>
        <v>876.9</v>
      </c>
      <c r="E172" s="7">
        <f t="shared" si="76"/>
        <v>876.9</v>
      </c>
      <c r="G172" s="64">
        <f t="shared" ref="G172:H172" si="77">G173+G174</f>
        <v>762</v>
      </c>
      <c r="H172" s="64">
        <f t="shared" si="77"/>
        <v>762</v>
      </c>
      <c r="I172" s="55"/>
      <c r="J172" s="55"/>
      <c r="K172" s="55"/>
      <c r="L172" s="55"/>
    </row>
    <row r="173" spans="1:12" ht="60" x14ac:dyDescent="0.25">
      <c r="A173" s="35" t="s">
        <v>17</v>
      </c>
      <c r="B173" s="21" t="s">
        <v>107</v>
      </c>
      <c r="C173" s="21">
        <v>100</v>
      </c>
      <c r="D173" s="7">
        <f>G173+I173</f>
        <v>825</v>
      </c>
      <c r="E173" s="7">
        <f>H173+J173</f>
        <v>825</v>
      </c>
      <c r="G173" s="64">
        <v>710.1</v>
      </c>
      <c r="H173" s="64">
        <v>710.1</v>
      </c>
      <c r="I173" s="62">
        <v>114.9</v>
      </c>
      <c r="J173" s="62">
        <v>114.9</v>
      </c>
      <c r="K173" s="55"/>
      <c r="L173" s="55"/>
    </row>
    <row r="174" spans="1:12" ht="30" x14ac:dyDescent="0.25">
      <c r="A174" s="20" t="s">
        <v>16</v>
      </c>
      <c r="B174" s="21" t="s">
        <v>107</v>
      </c>
      <c r="C174" s="21">
        <v>200</v>
      </c>
      <c r="D174" s="7">
        <v>51.9</v>
      </c>
      <c r="E174" s="7">
        <v>51.9</v>
      </c>
      <c r="G174" s="64">
        <v>51.9</v>
      </c>
      <c r="H174" s="64">
        <v>51.9</v>
      </c>
      <c r="I174" s="62"/>
      <c r="J174" s="62"/>
      <c r="K174" s="55"/>
      <c r="L174" s="55"/>
    </row>
    <row r="175" spans="1:12" ht="45" x14ac:dyDescent="0.25">
      <c r="A175" s="35" t="s">
        <v>120</v>
      </c>
      <c r="B175" s="21" t="s">
        <v>121</v>
      </c>
      <c r="C175" s="21"/>
      <c r="D175" s="7">
        <f t="shared" ref="D175:H175" si="78">D176</f>
        <v>1277.5999999999999</v>
      </c>
      <c r="E175" s="7">
        <f t="shared" si="78"/>
        <v>1277.5999999999999</v>
      </c>
      <c r="G175" s="64">
        <f t="shared" si="78"/>
        <v>1405</v>
      </c>
      <c r="H175" s="64">
        <f t="shared" si="78"/>
        <v>1405</v>
      </c>
      <c r="I175" s="62"/>
      <c r="J175" s="62"/>
      <c r="K175" s="55"/>
      <c r="L175" s="55"/>
    </row>
    <row r="176" spans="1:12" ht="60" x14ac:dyDescent="0.25">
      <c r="A176" s="35" t="s">
        <v>17</v>
      </c>
      <c r="B176" s="21" t="s">
        <v>121</v>
      </c>
      <c r="C176" s="21">
        <v>100</v>
      </c>
      <c r="D176" s="7">
        <f>G176+I176</f>
        <v>1277.5999999999999</v>
      </c>
      <c r="E176" s="7">
        <f>H176+J176</f>
        <v>1277.5999999999999</v>
      </c>
      <c r="G176" s="64">
        <v>1405</v>
      </c>
      <c r="H176" s="64">
        <v>1405</v>
      </c>
      <c r="I176" s="62">
        <v>-127.4</v>
      </c>
      <c r="J176" s="62">
        <v>-127.4</v>
      </c>
      <c r="K176" s="55"/>
      <c r="L176" s="55"/>
    </row>
    <row r="177" spans="1:12" ht="45" x14ac:dyDescent="0.25">
      <c r="A177" s="40" t="s">
        <v>108</v>
      </c>
      <c r="B177" s="29" t="s">
        <v>109</v>
      </c>
      <c r="C177" s="21"/>
      <c r="D177" s="6">
        <f>D178+D182+D184+D187+D189+D192+D198+D201+D194+D196+D203</f>
        <v>62585.099999999991</v>
      </c>
      <c r="E177" s="6">
        <f>E178+E182+E184+E187+E189+E192+E198+E201+E194+E196+E203</f>
        <v>62678.9</v>
      </c>
      <c r="G177" s="63">
        <f>G178+G182+G184+G187+G189+G192+G198+G201+G194</f>
        <v>54251.1</v>
      </c>
      <c r="H177" s="63">
        <f>H178+H182+H184+H187+H189+H192+H198+H201+H194</f>
        <v>53839.7</v>
      </c>
      <c r="I177" s="55"/>
      <c r="J177" s="55"/>
      <c r="K177" s="55"/>
      <c r="L177" s="55"/>
    </row>
    <row r="178" spans="1:12" ht="30" x14ac:dyDescent="0.25">
      <c r="A178" s="35" t="s">
        <v>9</v>
      </c>
      <c r="B178" s="21" t="s">
        <v>111</v>
      </c>
      <c r="C178" s="21"/>
      <c r="D178" s="7">
        <f t="shared" ref="D178:E178" si="79">D179+D180+D181</f>
        <v>54626</v>
      </c>
      <c r="E178" s="7">
        <f t="shared" si="79"/>
        <v>54625.9</v>
      </c>
      <c r="G178" s="64">
        <f t="shared" ref="G178:H178" si="80">G179+G180+G181</f>
        <v>48108</v>
      </c>
      <c r="H178" s="64">
        <f t="shared" si="80"/>
        <v>48108</v>
      </c>
      <c r="I178" s="55"/>
      <c r="J178" s="55"/>
      <c r="K178" s="55"/>
      <c r="L178" s="55"/>
    </row>
    <row r="179" spans="1:12" ht="60" x14ac:dyDescent="0.25">
      <c r="A179" s="35" t="s">
        <v>17</v>
      </c>
      <c r="B179" s="21" t="s">
        <v>111</v>
      </c>
      <c r="C179" s="21">
        <v>100</v>
      </c>
      <c r="D179" s="7">
        <f>G179+I179</f>
        <v>50309.599999999999</v>
      </c>
      <c r="E179" s="7">
        <f>H179+J179</f>
        <v>50309.599999999999</v>
      </c>
      <c r="G179" s="64">
        <v>43791.5</v>
      </c>
      <c r="H179" s="64">
        <v>43791.5</v>
      </c>
      <c r="I179" s="62">
        <v>6518.1</v>
      </c>
      <c r="J179" s="62">
        <v>6518.1</v>
      </c>
      <c r="K179" s="55"/>
      <c r="L179" s="55"/>
    </row>
    <row r="180" spans="1:12" ht="30" x14ac:dyDescent="0.25">
      <c r="A180" s="20" t="s">
        <v>16</v>
      </c>
      <c r="B180" s="21" t="s">
        <v>111</v>
      </c>
      <c r="C180" s="21">
        <v>200</v>
      </c>
      <c r="D180" s="7">
        <f>G180+I180</f>
        <v>4316.3999999999996</v>
      </c>
      <c r="E180" s="7">
        <f>H180+J180</f>
        <v>4316.3</v>
      </c>
      <c r="G180" s="64">
        <v>4316.5</v>
      </c>
      <c r="H180" s="64">
        <v>4316.5</v>
      </c>
      <c r="I180" s="62">
        <v>-0.1</v>
      </c>
      <c r="J180" s="62">
        <v>-0.2</v>
      </c>
      <c r="K180" s="55"/>
      <c r="L180" s="55"/>
    </row>
    <row r="181" spans="1:12" x14ac:dyDescent="0.25">
      <c r="A181" s="20" t="s">
        <v>18</v>
      </c>
      <c r="B181" s="21" t="s">
        <v>111</v>
      </c>
      <c r="C181" s="21">
        <v>800</v>
      </c>
      <c r="D181" s="7">
        <v>0</v>
      </c>
      <c r="E181" s="7">
        <v>0</v>
      </c>
      <c r="G181" s="64">
        <v>0</v>
      </c>
      <c r="H181" s="64">
        <v>0</v>
      </c>
      <c r="I181" s="55"/>
      <c r="J181" s="55"/>
      <c r="K181" s="55"/>
      <c r="L181" s="55"/>
    </row>
    <row r="182" spans="1:12" ht="30" x14ac:dyDescent="0.25">
      <c r="A182" s="20" t="s">
        <v>119</v>
      </c>
      <c r="B182" s="29" t="s">
        <v>110</v>
      </c>
      <c r="C182" s="21"/>
      <c r="D182" s="7">
        <f t="shared" ref="D182:H182" si="81">D183</f>
        <v>2188.6999999999998</v>
      </c>
      <c r="E182" s="7">
        <f t="shared" si="81"/>
        <v>2188.6999999999998</v>
      </c>
      <c r="G182" s="64">
        <f t="shared" si="81"/>
        <v>2188.6999999999998</v>
      </c>
      <c r="H182" s="64">
        <f t="shared" si="81"/>
        <v>2188.6999999999998</v>
      </c>
      <c r="I182" s="55"/>
      <c r="J182" s="55"/>
      <c r="K182" s="55"/>
      <c r="L182" s="55"/>
    </row>
    <row r="183" spans="1:12" ht="60" x14ac:dyDescent="0.25">
      <c r="A183" s="20" t="s">
        <v>17</v>
      </c>
      <c r="B183" s="29" t="s">
        <v>110</v>
      </c>
      <c r="C183" s="21">
        <v>100</v>
      </c>
      <c r="D183" s="7">
        <v>2188.6999999999998</v>
      </c>
      <c r="E183" s="7">
        <v>2188.6999999999998</v>
      </c>
      <c r="G183" s="64">
        <v>2188.6999999999998</v>
      </c>
      <c r="H183" s="64">
        <v>2188.6999999999998</v>
      </c>
      <c r="I183" s="55"/>
      <c r="J183" s="55"/>
      <c r="K183" s="55"/>
      <c r="L183" s="55"/>
    </row>
    <row r="184" spans="1:12" ht="18" customHeight="1" x14ac:dyDescent="0.25">
      <c r="A184" s="35" t="s">
        <v>25</v>
      </c>
      <c r="B184" s="21" t="s">
        <v>112</v>
      </c>
      <c r="C184" s="21"/>
      <c r="D184" s="7">
        <f t="shared" ref="D184:E184" si="82">D185+D186</f>
        <v>2405</v>
      </c>
      <c r="E184" s="7">
        <f t="shared" si="82"/>
        <v>2488</v>
      </c>
      <c r="G184" s="64">
        <f t="shared" ref="G184:H184" si="83">G185+G186</f>
        <v>2405</v>
      </c>
      <c r="H184" s="64">
        <f t="shared" si="83"/>
        <v>2488</v>
      </c>
      <c r="I184" s="55"/>
      <c r="J184" s="55"/>
      <c r="K184" s="55"/>
      <c r="L184" s="55"/>
    </row>
    <row r="185" spans="1:12" ht="60" x14ac:dyDescent="0.25">
      <c r="A185" s="20" t="s">
        <v>17</v>
      </c>
      <c r="B185" s="21" t="s">
        <v>112</v>
      </c>
      <c r="C185" s="21">
        <v>100</v>
      </c>
      <c r="D185" s="7">
        <v>2405</v>
      </c>
      <c r="E185" s="7">
        <v>2405</v>
      </c>
      <c r="G185" s="64">
        <v>2405</v>
      </c>
      <c r="H185" s="64">
        <v>2405</v>
      </c>
      <c r="I185" s="55"/>
      <c r="J185" s="55"/>
      <c r="K185" s="55"/>
      <c r="L185" s="55"/>
    </row>
    <row r="186" spans="1:12" ht="30" x14ac:dyDescent="0.25">
      <c r="A186" s="20" t="s">
        <v>16</v>
      </c>
      <c r="B186" s="21" t="s">
        <v>112</v>
      </c>
      <c r="C186" s="21">
        <v>200</v>
      </c>
      <c r="D186" s="7">
        <v>0</v>
      </c>
      <c r="E186" s="7">
        <v>83</v>
      </c>
      <c r="G186" s="64">
        <v>0</v>
      </c>
      <c r="H186" s="64">
        <v>83</v>
      </c>
      <c r="I186" s="55"/>
      <c r="J186" s="55"/>
      <c r="K186" s="55"/>
      <c r="L186" s="55"/>
    </row>
    <row r="187" spans="1:12" ht="99" customHeight="1" x14ac:dyDescent="0.25">
      <c r="A187" s="35" t="s">
        <v>180</v>
      </c>
      <c r="B187" s="21" t="s">
        <v>181</v>
      </c>
      <c r="C187" s="21"/>
      <c r="D187" s="7">
        <f t="shared" ref="D187:H187" si="84">D188</f>
        <v>90</v>
      </c>
      <c r="E187" s="7">
        <f t="shared" si="84"/>
        <v>90</v>
      </c>
      <c r="G187" s="64">
        <f t="shared" si="84"/>
        <v>90</v>
      </c>
      <c r="H187" s="64">
        <f t="shared" si="84"/>
        <v>90</v>
      </c>
      <c r="I187" s="55"/>
      <c r="J187" s="55"/>
      <c r="K187" s="55"/>
      <c r="L187" s="55"/>
    </row>
    <row r="188" spans="1:12" x14ac:dyDescent="0.25">
      <c r="A188" s="35" t="s">
        <v>19</v>
      </c>
      <c r="B188" s="21" t="s">
        <v>181</v>
      </c>
      <c r="C188" s="21">
        <v>300</v>
      </c>
      <c r="D188" s="7">
        <v>90</v>
      </c>
      <c r="E188" s="7">
        <v>90</v>
      </c>
      <c r="G188" s="64">
        <v>90</v>
      </c>
      <c r="H188" s="64">
        <v>90</v>
      </c>
      <c r="I188" s="55"/>
      <c r="J188" s="55"/>
      <c r="K188" s="55"/>
      <c r="L188" s="55"/>
    </row>
    <row r="189" spans="1:12" ht="60" x14ac:dyDescent="0.25">
      <c r="A189" s="35" t="s">
        <v>188</v>
      </c>
      <c r="B189" s="21" t="s">
        <v>189</v>
      </c>
      <c r="C189" s="21"/>
      <c r="D189" s="7">
        <f t="shared" ref="D189:E189" si="85">D190+D191</f>
        <v>812</v>
      </c>
      <c r="E189" s="7">
        <f t="shared" si="85"/>
        <v>819</v>
      </c>
      <c r="G189" s="64">
        <f t="shared" ref="G189:H189" si="86">G190+G191</f>
        <v>721</v>
      </c>
      <c r="H189" s="64">
        <f t="shared" si="86"/>
        <v>728</v>
      </c>
      <c r="I189" s="55"/>
      <c r="J189" s="55"/>
      <c r="K189" s="55"/>
      <c r="L189" s="55"/>
    </row>
    <row r="190" spans="1:12" ht="60" x14ac:dyDescent="0.25">
      <c r="A190" s="35" t="s">
        <v>17</v>
      </c>
      <c r="B190" s="21" t="s">
        <v>189</v>
      </c>
      <c r="C190" s="21">
        <v>100</v>
      </c>
      <c r="D190" s="7">
        <f>G190+I190</f>
        <v>682.9</v>
      </c>
      <c r="E190" s="7">
        <f>H190+J190</f>
        <v>682.9</v>
      </c>
      <c r="G190" s="64">
        <v>638</v>
      </c>
      <c r="H190" s="64">
        <v>638</v>
      </c>
      <c r="I190" s="62">
        <v>44.9</v>
      </c>
      <c r="J190" s="62">
        <v>44.9</v>
      </c>
      <c r="K190" s="55"/>
      <c r="L190" s="55"/>
    </row>
    <row r="191" spans="1:12" ht="30" x14ac:dyDescent="0.25">
      <c r="A191" s="20" t="s">
        <v>16</v>
      </c>
      <c r="B191" s="21" t="s">
        <v>189</v>
      </c>
      <c r="C191" s="21">
        <v>200</v>
      </c>
      <c r="D191" s="7">
        <f>G191+I191</f>
        <v>129.1</v>
      </c>
      <c r="E191" s="7">
        <f>H191+J191</f>
        <v>136.1</v>
      </c>
      <c r="G191" s="64">
        <v>83</v>
      </c>
      <c r="H191" s="64">
        <v>90</v>
      </c>
      <c r="I191" s="62">
        <v>46.1</v>
      </c>
      <c r="J191" s="62">
        <v>46.1</v>
      </c>
      <c r="K191" s="55"/>
      <c r="L191" s="55"/>
    </row>
    <row r="192" spans="1:12" ht="75" x14ac:dyDescent="0.25">
      <c r="A192" s="20" t="s">
        <v>190</v>
      </c>
      <c r="B192" s="21" t="s">
        <v>191</v>
      </c>
      <c r="C192" s="21"/>
      <c r="D192" s="7">
        <f t="shared" ref="D192:H192" si="87">D193</f>
        <v>1</v>
      </c>
      <c r="E192" s="7">
        <f t="shared" si="87"/>
        <v>1</v>
      </c>
      <c r="G192" s="64">
        <f t="shared" si="87"/>
        <v>1</v>
      </c>
      <c r="H192" s="64">
        <f t="shared" si="87"/>
        <v>1</v>
      </c>
      <c r="I192" s="55"/>
      <c r="J192" s="55"/>
      <c r="K192" s="55"/>
      <c r="L192" s="55"/>
    </row>
    <row r="193" spans="1:12" ht="30" x14ac:dyDescent="0.25">
      <c r="A193" s="20" t="s">
        <v>16</v>
      </c>
      <c r="B193" s="21" t="s">
        <v>191</v>
      </c>
      <c r="C193" s="21">
        <v>200</v>
      </c>
      <c r="D193" s="7">
        <v>1</v>
      </c>
      <c r="E193" s="7">
        <v>1</v>
      </c>
      <c r="G193" s="64">
        <v>1</v>
      </c>
      <c r="H193" s="64">
        <v>1</v>
      </c>
      <c r="I193" s="55"/>
      <c r="J193" s="55"/>
      <c r="K193" s="55"/>
      <c r="L193" s="55"/>
    </row>
    <row r="194" spans="1:12" ht="60" x14ac:dyDescent="0.25">
      <c r="A194" s="20" t="s">
        <v>192</v>
      </c>
      <c r="B194" s="21" t="s">
        <v>193</v>
      </c>
      <c r="C194" s="21"/>
      <c r="D194" s="7">
        <f t="shared" ref="D194:H194" si="88">D195</f>
        <v>236</v>
      </c>
      <c r="E194" s="7">
        <f t="shared" si="88"/>
        <v>236</v>
      </c>
      <c r="G194" s="64">
        <f t="shared" si="88"/>
        <v>236</v>
      </c>
      <c r="H194" s="64">
        <f t="shared" si="88"/>
        <v>236</v>
      </c>
      <c r="I194" s="55"/>
      <c r="J194" s="55"/>
      <c r="K194" s="55"/>
      <c r="L194" s="55"/>
    </row>
    <row r="195" spans="1:12" ht="30" x14ac:dyDescent="0.25">
      <c r="A195" s="20" t="s">
        <v>16</v>
      </c>
      <c r="B195" s="21" t="s">
        <v>193</v>
      </c>
      <c r="C195" s="21">
        <v>200</v>
      </c>
      <c r="D195" s="7">
        <v>236</v>
      </c>
      <c r="E195" s="7">
        <v>236</v>
      </c>
      <c r="G195" s="64">
        <v>236</v>
      </c>
      <c r="H195" s="64">
        <v>236</v>
      </c>
      <c r="I195" s="55"/>
      <c r="J195" s="55"/>
      <c r="K195" s="55"/>
      <c r="L195" s="55"/>
    </row>
    <row r="196" spans="1:12" ht="60" x14ac:dyDescent="0.25">
      <c r="A196" s="20" t="s">
        <v>251</v>
      </c>
      <c r="B196" s="21" t="s">
        <v>252</v>
      </c>
      <c r="C196" s="21"/>
      <c r="D196" s="7">
        <f>D197</f>
        <v>114</v>
      </c>
      <c r="E196" s="7">
        <f>E197</f>
        <v>117</v>
      </c>
      <c r="G196" s="64"/>
      <c r="H196" s="64"/>
      <c r="I196" s="55"/>
      <c r="J196" s="55"/>
      <c r="K196" s="55"/>
      <c r="L196" s="55"/>
    </row>
    <row r="197" spans="1:12" ht="60" x14ac:dyDescent="0.25">
      <c r="A197" s="35" t="s">
        <v>17</v>
      </c>
      <c r="B197" s="21" t="s">
        <v>252</v>
      </c>
      <c r="C197" s="21">
        <v>100</v>
      </c>
      <c r="D197" s="7">
        <f>I197</f>
        <v>114</v>
      </c>
      <c r="E197" s="7">
        <f>J197</f>
        <v>117</v>
      </c>
      <c r="G197" s="64"/>
      <c r="H197" s="64"/>
      <c r="I197" s="55">
        <v>114</v>
      </c>
      <c r="J197" s="55">
        <v>117</v>
      </c>
      <c r="K197" s="55"/>
      <c r="L197" s="55"/>
    </row>
    <row r="198" spans="1:12" ht="45" x14ac:dyDescent="0.25">
      <c r="A198" s="20" t="s">
        <v>264</v>
      </c>
      <c r="B198" s="21" t="s">
        <v>203</v>
      </c>
      <c r="C198" s="21"/>
      <c r="D198" s="7">
        <f t="shared" ref="D198:E198" si="89">D199+D200</f>
        <v>465.1</v>
      </c>
      <c r="E198" s="7">
        <f t="shared" si="89"/>
        <v>480.70000000000005</v>
      </c>
      <c r="G198" s="64">
        <f t="shared" ref="G198:H198" si="90">G199+G200</f>
        <v>413.59999999999997</v>
      </c>
      <c r="H198" s="64">
        <f t="shared" si="90"/>
        <v>0</v>
      </c>
      <c r="I198" s="55"/>
      <c r="J198" s="55"/>
      <c r="K198" s="55"/>
      <c r="L198" s="55"/>
    </row>
    <row r="199" spans="1:12" ht="60" x14ac:dyDescent="0.25">
      <c r="A199" s="35" t="s">
        <v>17</v>
      </c>
      <c r="B199" s="21" t="s">
        <v>203</v>
      </c>
      <c r="C199" s="21">
        <v>100</v>
      </c>
      <c r="D199" s="7">
        <f>G199+I199</f>
        <v>395</v>
      </c>
      <c r="E199" s="7">
        <f>J199</f>
        <v>410.6</v>
      </c>
      <c r="G199" s="64">
        <v>372.7</v>
      </c>
      <c r="H199" s="64">
        <v>0</v>
      </c>
      <c r="I199" s="62">
        <v>22.3</v>
      </c>
      <c r="J199" s="62">
        <v>410.6</v>
      </c>
      <c r="K199" s="55"/>
      <c r="L199" s="55"/>
    </row>
    <row r="200" spans="1:12" ht="30" x14ac:dyDescent="0.25">
      <c r="A200" s="20" t="s">
        <v>16</v>
      </c>
      <c r="B200" s="21" t="s">
        <v>203</v>
      </c>
      <c r="C200" s="21">
        <v>200</v>
      </c>
      <c r="D200" s="7">
        <f>G200+I200</f>
        <v>70.099999999999994</v>
      </c>
      <c r="E200" s="7">
        <f>J200</f>
        <v>70.099999999999994</v>
      </c>
      <c r="G200" s="64">
        <v>40.9</v>
      </c>
      <c r="H200" s="64">
        <v>0</v>
      </c>
      <c r="I200" s="62">
        <v>29.2</v>
      </c>
      <c r="J200" s="62">
        <v>70.099999999999994</v>
      </c>
      <c r="K200" s="55"/>
      <c r="L200" s="55"/>
    </row>
    <row r="201" spans="1:12" ht="60" x14ac:dyDescent="0.25">
      <c r="A201" s="35" t="s">
        <v>186</v>
      </c>
      <c r="B201" s="32" t="s">
        <v>187</v>
      </c>
      <c r="C201" s="21"/>
      <c r="D201" s="7">
        <f t="shared" ref="D201:H201" si="91">D202</f>
        <v>64.599999999999994</v>
      </c>
      <c r="E201" s="7">
        <f t="shared" si="91"/>
        <v>5.8</v>
      </c>
      <c r="G201" s="64">
        <f t="shared" si="91"/>
        <v>87.8</v>
      </c>
      <c r="H201" s="64">
        <f t="shared" si="91"/>
        <v>0</v>
      </c>
      <c r="I201" s="55"/>
      <c r="J201" s="55"/>
      <c r="K201" s="55"/>
      <c r="L201" s="55"/>
    </row>
    <row r="202" spans="1:12" ht="30" x14ac:dyDescent="0.25">
      <c r="A202" s="20" t="s">
        <v>16</v>
      </c>
      <c r="B202" s="32" t="s">
        <v>187</v>
      </c>
      <c r="C202" s="21">
        <v>200</v>
      </c>
      <c r="D202" s="7">
        <f>G202+I202</f>
        <v>64.599999999999994</v>
      </c>
      <c r="E202" s="7">
        <f>J202</f>
        <v>5.8</v>
      </c>
      <c r="G202" s="64">
        <v>87.8</v>
      </c>
      <c r="H202" s="64">
        <v>0</v>
      </c>
      <c r="I202" s="62">
        <v>-23.2</v>
      </c>
      <c r="J202" s="62">
        <v>5.8</v>
      </c>
      <c r="K202" s="55"/>
      <c r="L202" s="55"/>
    </row>
    <row r="203" spans="1:12" ht="60" x14ac:dyDescent="0.25">
      <c r="A203" s="35" t="s">
        <v>253</v>
      </c>
      <c r="B203" s="36" t="s">
        <v>254</v>
      </c>
      <c r="C203" s="21"/>
      <c r="D203" s="7">
        <f>D204+D205</f>
        <v>1582.6999999999998</v>
      </c>
      <c r="E203" s="7">
        <f>E204+E205</f>
        <v>1626.8</v>
      </c>
      <c r="G203" s="64"/>
      <c r="H203" s="64"/>
      <c r="I203" s="62"/>
      <c r="J203" s="62"/>
      <c r="K203" s="55"/>
      <c r="L203" s="55"/>
    </row>
    <row r="204" spans="1:12" ht="60" x14ac:dyDescent="0.25">
      <c r="A204" s="35" t="s">
        <v>17</v>
      </c>
      <c r="B204" s="36" t="s">
        <v>254</v>
      </c>
      <c r="C204" s="21">
        <v>100</v>
      </c>
      <c r="D204" s="7">
        <f>I204</f>
        <v>1181.3</v>
      </c>
      <c r="E204" s="7">
        <f>J204</f>
        <v>1181.3</v>
      </c>
      <c r="G204" s="64"/>
      <c r="H204" s="64"/>
      <c r="I204" s="62">
        <v>1181.3</v>
      </c>
      <c r="J204" s="62">
        <v>1181.3</v>
      </c>
      <c r="K204" s="55"/>
      <c r="L204" s="55"/>
    </row>
    <row r="205" spans="1:12" ht="30" x14ac:dyDescent="0.25">
      <c r="A205" s="20" t="s">
        <v>16</v>
      </c>
      <c r="B205" s="36" t="s">
        <v>254</v>
      </c>
      <c r="C205" s="21">
        <v>200</v>
      </c>
      <c r="D205" s="7">
        <f>I205</f>
        <v>401.4</v>
      </c>
      <c r="E205" s="7">
        <f>J205</f>
        <v>445.5</v>
      </c>
      <c r="G205" s="64"/>
      <c r="H205" s="64"/>
      <c r="I205" s="62">
        <v>401.4</v>
      </c>
      <c r="J205" s="62">
        <v>445.5</v>
      </c>
      <c r="K205" s="55"/>
      <c r="L205" s="55"/>
    </row>
    <row r="206" spans="1:12" ht="90" x14ac:dyDescent="0.25">
      <c r="A206" s="40" t="s">
        <v>113</v>
      </c>
      <c r="B206" s="29" t="s">
        <v>114</v>
      </c>
      <c r="C206" s="29"/>
      <c r="D206" s="6">
        <f t="shared" ref="D206:E206" si="92">D207+D210</f>
        <v>7483.7</v>
      </c>
      <c r="E206" s="6">
        <f t="shared" si="92"/>
        <v>7483.7</v>
      </c>
      <c r="G206" s="63">
        <f t="shared" ref="G206:H206" si="93">G207+G210</f>
        <v>6575</v>
      </c>
      <c r="H206" s="63">
        <f t="shared" si="93"/>
        <v>6575</v>
      </c>
      <c r="I206" s="55"/>
      <c r="J206" s="55"/>
      <c r="K206" s="55"/>
      <c r="L206" s="55"/>
    </row>
    <row r="207" spans="1:12" ht="30" x14ac:dyDescent="0.25">
      <c r="A207" s="35" t="s">
        <v>9</v>
      </c>
      <c r="B207" s="21" t="s">
        <v>115</v>
      </c>
      <c r="C207" s="21"/>
      <c r="D207" s="7">
        <f t="shared" ref="D207:E207" si="94">D208+D209</f>
        <v>7308.7</v>
      </c>
      <c r="E207" s="7">
        <f t="shared" si="94"/>
        <v>7308.7</v>
      </c>
      <c r="G207" s="64">
        <f t="shared" ref="G207:H207" si="95">G208+G209</f>
        <v>6400</v>
      </c>
      <c r="H207" s="64">
        <f t="shared" si="95"/>
        <v>6400</v>
      </c>
      <c r="I207" s="55"/>
      <c r="J207" s="55"/>
      <c r="K207" s="55"/>
      <c r="L207" s="55"/>
    </row>
    <row r="208" spans="1:12" ht="60" x14ac:dyDescent="0.25">
      <c r="A208" s="35" t="s">
        <v>17</v>
      </c>
      <c r="B208" s="21" t="s">
        <v>115</v>
      </c>
      <c r="C208" s="21">
        <v>100</v>
      </c>
      <c r="D208" s="7">
        <f>G208+I208</f>
        <v>7203.7</v>
      </c>
      <c r="E208" s="7">
        <f>H208+J208</f>
        <v>7203.7</v>
      </c>
      <c r="G208" s="64">
        <v>6295</v>
      </c>
      <c r="H208" s="64">
        <v>6295</v>
      </c>
      <c r="I208" s="62">
        <v>908.7</v>
      </c>
      <c r="J208" s="62">
        <v>908.7</v>
      </c>
      <c r="K208" s="55"/>
      <c r="L208" s="55"/>
    </row>
    <row r="209" spans="1:12" ht="30" x14ac:dyDescent="0.25">
      <c r="A209" s="20" t="s">
        <v>16</v>
      </c>
      <c r="B209" s="21" t="s">
        <v>115</v>
      </c>
      <c r="C209" s="21">
        <v>200</v>
      </c>
      <c r="D209" s="7">
        <v>105</v>
      </c>
      <c r="E209" s="7">
        <v>105</v>
      </c>
      <c r="G209" s="64">
        <v>105</v>
      </c>
      <c r="H209" s="64">
        <v>105</v>
      </c>
      <c r="I209" s="55"/>
      <c r="J209" s="55"/>
      <c r="K209" s="55"/>
      <c r="L209" s="55"/>
    </row>
    <row r="210" spans="1:12" ht="45" x14ac:dyDescent="0.25">
      <c r="A210" s="20" t="s">
        <v>30</v>
      </c>
      <c r="B210" s="21" t="s">
        <v>116</v>
      </c>
      <c r="C210" s="21"/>
      <c r="D210" s="7">
        <f t="shared" ref="D210:H210" si="96">D211</f>
        <v>175</v>
      </c>
      <c r="E210" s="7">
        <f t="shared" si="96"/>
        <v>175</v>
      </c>
      <c r="G210" s="64">
        <f t="shared" si="96"/>
        <v>175</v>
      </c>
      <c r="H210" s="64">
        <f t="shared" si="96"/>
        <v>175</v>
      </c>
      <c r="I210" s="55"/>
      <c r="J210" s="55"/>
      <c r="K210" s="55"/>
      <c r="L210" s="55"/>
    </row>
    <row r="211" spans="1:12" ht="60" x14ac:dyDescent="0.25">
      <c r="A211" s="35" t="s">
        <v>17</v>
      </c>
      <c r="B211" s="21" t="s">
        <v>116</v>
      </c>
      <c r="C211" s="21">
        <v>100</v>
      </c>
      <c r="D211" s="7">
        <v>175</v>
      </c>
      <c r="E211" s="7">
        <v>175</v>
      </c>
      <c r="G211" s="64">
        <v>175</v>
      </c>
      <c r="H211" s="64">
        <v>175</v>
      </c>
      <c r="I211" s="55"/>
      <c r="J211" s="55"/>
      <c r="K211" s="55"/>
      <c r="L211" s="55"/>
    </row>
    <row r="212" spans="1:12" ht="45" x14ac:dyDescent="0.25">
      <c r="A212" s="40" t="s">
        <v>117</v>
      </c>
      <c r="B212" s="29" t="s">
        <v>118</v>
      </c>
      <c r="C212" s="29"/>
      <c r="D212" s="6">
        <f>D213+D215</f>
        <v>44</v>
      </c>
      <c r="E212" s="6">
        <f>E213+E215</f>
        <v>44</v>
      </c>
      <c r="G212" s="63">
        <f>G213+G215</f>
        <v>44</v>
      </c>
      <c r="H212" s="63">
        <f>H213+H215</f>
        <v>44</v>
      </c>
      <c r="I212" s="55"/>
      <c r="J212" s="55"/>
      <c r="K212" s="55"/>
      <c r="L212" s="55"/>
    </row>
    <row r="213" spans="1:12" ht="45" x14ac:dyDescent="0.25">
      <c r="A213" s="42" t="s">
        <v>160</v>
      </c>
      <c r="B213" s="21" t="s">
        <v>161</v>
      </c>
      <c r="C213" s="21"/>
      <c r="D213" s="7">
        <f t="shared" ref="D213:H213" si="97">D214</f>
        <v>40</v>
      </c>
      <c r="E213" s="7">
        <f t="shared" si="97"/>
        <v>40</v>
      </c>
      <c r="G213" s="64">
        <f t="shared" si="97"/>
        <v>40</v>
      </c>
      <c r="H213" s="64">
        <f t="shared" si="97"/>
        <v>40</v>
      </c>
      <c r="I213" s="55"/>
      <c r="J213" s="55"/>
      <c r="K213" s="55"/>
      <c r="L213" s="55"/>
    </row>
    <row r="214" spans="1:12" ht="30" x14ac:dyDescent="0.25">
      <c r="A214" s="20" t="s">
        <v>15</v>
      </c>
      <c r="B214" s="21" t="s">
        <v>161</v>
      </c>
      <c r="C214" s="21">
        <v>600</v>
      </c>
      <c r="D214" s="7">
        <v>40</v>
      </c>
      <c r="E214" s="7">
        <v>40</v>
      </c>
      <c r="G214" s="64">
        <v>40</v>
      </c>
      <c r="H214" s="64">
        <v>40</v>
      </c>
      <c r="I214" s="55"/>
      <c r="J214" s="55"/>
      <c r="K214" s="55"/>
      <c r="L214" s="55"/>
    </row>
    <row r="215" spans="1:12" ht="45" x14ac:dyDescent="0.25">
      <c r="A215" s="42" t="s">
        <v>194</v>
      </c>
      <c r="B215" s="21" t="s">
        <v>195</v>
      </c>
      <c r="C215" s="21"/>
      <c r="D215" s="7">
        <f t="shared" ref="D215:H215" si="98">D216</f>
        <v>4</v>
      </c>
      <c r="E215" s="7">
        <f t="shared" si="98"/>
        <v>4</v>
      </c>
      <c r="G215" s="64">
        <f t="shared" si="98"/>
        <v>4</v>
      </c>
      <c r="H215" s="64">
        <f t="shared" si="98"/>
        <v>4</v>
      </c>
      <c r="I215" s="55"/>
      <c r="J215" s="55"/>
      <c r="K215" s="55"/>
      <c r="L215" s="55"/>
    </row>
    <row r="216" spans="1:12" ht="30" x14ac:dyDescent="0.25">
      <c r="A216" s="20" t="s">
        <v>15</v>
      </c>
      <c r="B216" s="21" t="s">
        <v>195</v>
      </c>
      <c r="C216" s="21">
        <v>600</v>
      </c>
      <c r="D216" s="7">
        <v>4</v>
      </c>
      <c r="E216" s="7">
        <v>4</v>
      </c>
      <c r="G216" s="64">
        <v>4</v>
      </c>
      <c r="H216" s="64">
        <v>4</v>
      </c>
      <c r="I216" s="55"/>
      <c r="J216" s="55"/>
      <c r="K216" s="55"/>
      <c r="L216" s="55"/>
    </row>
    <row r="217" spans="1:12" ht="51" customHeight="1" x14ac:dyDescent="0.25">
      <c r="A217" s="44" t="s">
        <v>97</v>
      </c>
      <c r="B217" s="26" t="s">
        <v>34</v>
      </c>
      <c r="C217" s="21"/>
      <c r="D217" s="5">
        <f>D223+D218</f>
        <v>3473.6</v>
      </c>
      <c r="E217" s="5">
        <f>E223+E218</f>
        <v>2473.6</v>
      </c>
      <c r="G217" s="61">
        <f>G223+G218</f>
        <v>3473.6</v>
      </c>
      <c r="H217" s="61">
        <f>H223+H218</f>
        <v>2473.6</v>
      </c>
      <c r="I217" s="55"/>
      <c r="J217" s="55"/>
      <c r="K217" s="55"/>
      <c r="L217" s="55"/>
    </row>
    <row r="218" spans="1:12" ht="30" x14ac:dyDescent="0.25">
      <c r="A218" s="40" t="s">
        <v>98</v>
      </c>
      <c r="B218" s="29" t="s">
        <v>99</v>
      </c>
      <c r="C218" s="29"/>
      <c r="D218" s="6">
        <f>D219+D221</f>
        <v>565</v>
      </c>
      <c r="E218" s="6">
        <f>E219+E221</f>
        <v>565</v>
      </c>
      <c r="G218" s="63">
        <f>G219+G221</f>
        <v>565</v>
      </c>
      <c r="H218" s="63">
        <f>H219+H221</f>
        <v>565</v>
      </c>
      <c r="I218" s="55"/>
      <c r="J218" s="55"/>
      <c r="K218" s="55"/>
      <c r="L218" s="55"/>
    </row>
    <row r="219" spans="1:12" ht="30" x14ac:dyDescent="0.25">
      <c r="A219" s="35" t="s">
        <v>27</v>
      </c>
      <c r="B219" s="21" t="s">
        <v>100</v>
      </c>
      <c r="C219" s="21"/>
      <c r="D219" s="7">
        <f t="shared" ref="D219:H219" si="99">D220</f>
        <v>553</v>
      </c>
      <c r="E219" s="7">
        <f t="shared" si="99"/>
        <v>553</v>
      </c>
      <c r="G219" s="64">
        <f t="shared" si="99"/>
        <v>553</v>
      </c>
      <c r="H219" s="64">
        <f t="shared" si="99"/>
        <v>553</v>
      </c>
      <c r="I219" s="55"/>
      <c r="J219" s="55"/>
      <c r="K219" s="55"/>
      <c r="L219" s="55"/>
    </row>
    <row r="220" spans="1:12" ht="30" x14ac:dyDescent="0.25">
      <c r="A220" s="20" t="s">
        <v>15</v>
      </c>
      <c r="B220" s="21" t="s">
        <v>100</v>
      </c>
      <c r="C220" s="21">
        <v>600</v>
      </c>
      <c r="D220" s="7">
        <v>553</v>
      </c>
      <c r="E220" s="7">
        <v>553</v>
      </c>
      <c r="G220" s="64">
        <v>553</v>
      </c>
      <c r="H220" s="64">
        <v>553</v>
      </c>
      <c r="I220" s="55"/>
      <c r="J220" s="55"/>
      <c r="K220" s="55"/>
      <c r="L220" s="55"/>
    </row>
    <row r="221" spans="1:12" ht="60.75" customHeight="1" x14ac:dyDescent="0.25">
      <c r="A221" s="20" t="s">
        <v>41</v>
      </c>
      <c r="B221" s="21" t="s">
        <v>158</v>
      </c>
      <c r="C221" s="21"/>
      <c r="D221" s="7">
        <f t="shared" ref="D221:H221" si="100">D222</f>
        <v>12</v>
      </c>
      <c r="E221" s="7">
        <f t="shared" si="100"/>
        <v>12</v>
      </c>
      <c r="G221" s="64">
        <f t="shared" si="100"/>
        <v>12</v>
      </c>
      <c r="H221" s="64">
        <f t="shared" si="100"/>
        <v>12</v>
      </c>
      <c r="I221" s="55"/>
      <c r="J221" s="55"/>
      <c r="K221" s="55"/>
      <c r="L221" s="55"/>
    </row>
    <row r="222" spans="1:12" ht="30" x14ac:dyDescent="0.25">
      <c r="A222" s="20" t="s">
        <v>15</v>
      </c>
      <c r="B222" s="21" t="s">
        <v>158</v>
      </c>
      <c r="C222" s="21">
        <v>600</v>
      </c>
      <c r="D222" s="7">
        <v>12</v>
      </c>
      <c r="E222" s="7">
        <v>12</v>
      </c>
      <c r="G222" s="64">
        <v>12</v>
      </c>
      <c r="H222" s="64">
        <v>12</v>
      </c>
      <c r="I222" s="55"/>
      <c r="J222" s="55"/>
      <c r="K222" s="55"/>
      <c r="L222" s="55"/>
    </row>
    <row r="223" spans="1:12" ht="35.25" customHeight="1" x14ac:dyDescent="0.25">
      <c r="A223" s="40" t="s">
        <v>221</v>
      </c>
      <c r="B223" s="29" t="s">
        <v>101</v>
      </c>
      <c r="C223" s="29"/>
      <c r="D223" s="6">
        <f t="shared" ref="D223:E223" si="101">D224+D226+D228+D230</f>
        <v>2908.6</v>
      </c>
      <c r="E223" s="6">
        <f t="shared" si="101"/>
        <v>1908.6</v>
      </c>
      <c r="G223" s="63">
        <f t="shared" ref="G223:H223" si="102">G224+G226+G228+G230</f>
        <v>2908.6</v>
      </c>
      <c r="H223" s="63">
        <f t="shared" si="102"/>
        <v>1908.6</v>
      </c>
      <c r="I223" s="55"/>
      <c r="J223" s="55"/>
      <c r="K223" s="55"/>
      <c r="L223" s="55"/>
    </row>
    <row r="224" spans="1:12" ht="30" x14ac:dyDescent="0.25">
      <c r="A224" s="35" t="s">
        <v>27</v>
      </c>
      <c r="B224" s="21" t="s">
        <v>102</v>
      </c>
      <c r="C224" s="21"/>
      <c r="D224" s="7">
        <f t="shared" ref="D224:H224" si="103">D225</f>
        <v>1100</v>
      </c>
      <c r="E224" s="7">
        <f t="shared" si="103"/>
        <v>1100</v>
      </c>
      <c r="G224" s="64">
        <f t="shared" si="103"/>
        <v>1100</v>
      </c>
      <c r="H224" s="64">
        <f t="shared" si="103"/>
        <v>1100</v>
      </c>
      <c r="I224" s="55"/>
      <c r="J224" s="55"/>
      <c r="K224" s="55"/>
      <c r="L224" s="55"/>
    </row>
    <row r="225" spans="1:12" ht="30" x14ac:dyDescent="0.25">
      <c r="A225" s="20" t="s">
        <v>15</v>
      </c>
      <c r="B225" s="21" t="s">
        <v>102</v>
      </c>
      <c r="C225" s="21">
        <v>600</v>
      </c>
      <c r="D225" s="7">
        <v>1100</v>
      </c>
      <c r="E225" s="7">
        <v>1100</v>
      </c>
      <c r="G225" s="64">
        <v>1100</v>
      </c>
      <c r="H225" s="64">
        <v>1100</v>
      </c>
      <c r="I225" s="55"/>
      <c r="J225" s="55"/>
      <c r="K225" s="55"/>
      <c r="L225" s="55"/>
    </row>
    <row r="226" spans="1:12" x14ac:dyDescent="0.25">
      <c r="A226" s="35" t="s">
        <v>0</v>
      </c>
      <c r="B226" s="21" t="s">
        <v>103</v>
      </c>
      <c r="C226" s="21"/>
      <c r="D226" s="7">
        <f t="shared" ref="D226:H226" si="104">D227</f>
        <v>1645</v>
      </c>
      <c r="E226" s="7">
        <f t="shared" si="104"/>
        <v>645</v>
      </c>
      <c r="G226" s="64">
        <f t="shared" si="104"/>
        <v>1645</v>
      </c>
      <c r="H226" s="64">
        <f t="shared" si="104"/>
        <v>645</v>
      </c>
      <c r="I226" s="55"/>
      <c r="J226" s="55"/>
      <c r="K226" s="55"/>
      <c r="L226" s="55"/>
    </row>
    <row r="227" spans="1:12" ht="30" x14ac:dyDescent="0.25">
      <c r="A227" s="20" t="s">
        <v>15</v>
      </c>
      <c r="B227" s="21" t="s">
        <v>103</v>
      </c>
      <c r="C227" s="21">
        <v>600</v>
      </c>
      <c r="D227" s="7">
        <v>1645</v>
      </c>
      <c r="E227" s="7">
        <v>645</v>
      </c>
      <c r="G227" s="64">
        <v>1645</v>
      </c>
      <c r="H227" s="64">
        <v>645</v>
      </c>
      <c r="I227" s="55"/>
      <c r="J227" s="55"/>
      <c r="K227" s="55"/>
      <c r="L227" s="55"/>
    </row>
    <row r="228" spans="1:12" ht="50.25" customHeight="1" x14ac:dyDescent="0.25">
      <c r="A228" s="35" t="s">
        <v>142</v>
      </c>
      <c r="B228" s="21" t="s">
        <v>143</v>
      </c>
      <c r="C228" s="21"/>
      <c r="D228" s="7">
        <f t="shared" ref="D228:H228" si="105">D229</f>
        <v>162</v>
      </c>
      <c r="E228" s="7">
        <f t="shared" si="105"/>
        <v>162</v>
      </c>
      <c r="G228" s="64">
        <f t="shared" si="105"/>
        <v>162</v>
      </c>
      <c r="H228" s="64">
        <f t="shared" si="105"/>
        <v>162</v>
      </c>
      <c r="I228" s="55"/>
      <c r="J228" s="55"/>
      <c r="K228" s="55"/>
      <c r="L228" s="55"/>
    </row>
    <row r="229" spans="1:12" ht="30" x14ac:dyDescent="0.25">
      <c r="A229" s="20" t="s">
        <v>15</v>
      </c>
      <c r="B229" s="21" t="s">
        <v>143</v>
      </c>
      <c r="C229" s="21">
        <v>600</v>
      </c>
      <c r="D229" s="7">
        <v>162</v>
      </c>
      <c r="E229" s="7">
        <v>162</v>
      </c>
      <c r="G229" s="64">
        <v>162</v>
      </c>
      <c r="H229" s="64">
        <v>162</v>
      </c>
      <c r="I229" s="55"/>
      <c r="J229" s="55"/>
      <c r="K229" s="55"/>
      <c r="L229" s="55"/>
    </row>
    <row r="230" spans="1:12" ht="45" x14ac:dyDescent="0.25">
      <c r="A230" s="35" t="s">
        <v>196</v>
      </c>
      <c r="B230" s="21" t="s">
        <v>197</v>
      </c>
      <c r="C230" s="21"/>
      <c r="D230" s="7">
        <f t="shared" ref="D230:H230" si="106">D231</f>
        <v>1.6</v>
      </c>
      <c r="E230" s="7">
        <f t="shared" si="106"/>
        <v>1.6</v>
      </c>
      <c r="G230" s="64">
        <f t="shared" si="106"/>
        <v>1.6</v>
      </c>
      <c r="H230" s="64">
        <f t="shared" si="106"/>
        <v>1.6</v>
      </c>
      <c r="I230" s="55"/>
      <c r="J230" s="55"/>
      <c r="K230" s="55"/>
      <c r="L230" s="55"/>
    </row>
    <row r="231" spans="1:12" ht="30" x14ac:dyDescent="0.25">
      <c r="A231" s="20" t="s">
        <v>15</v>
      </c>
      <c r="B231" s="21" t="s">
        <v>197</v>
      </c>
      <c r="C231" s="21">
        <v>600</v>
      </c>
      <c r="D231" s="7">
        <v>1.6</v>
      </c>
      <c r="E231" s="7">
        <v>1.6</v>
      </c>
      <c r="G231" s="64">
        <v>1.6</v>
      </c>
      <c r="H231" s="64">
        <v>1.6</v>
      </c>
      <c r="I231" s="55"/>
      <c r="J231" s="55"/>
      <c r="K231" s="55"/>
      <c r="L231" s="55"/>
    </row>
    <row r="232" spans="1:12" ht="42.75" x14ac:dyDescent="0.25">
      <c r="A232" s="44" t="s">
        <v>122</v>
      </c>
      <c r="B232" s="21" t="s">
        <v>53</v>
      </c>
      <c r="C232" s="21"/>
      <c r="D232" s="5">
        <f t="shared" ref="D232:H232" si="107">D233</f>
        <v>0</v>
      </c>
      <c r="E232" s="5">
        <f t="shared" si="107"/>
        <v>0</v>
      </c>
      <c r="G232" s="61">
        <f t="shared" si="107"/>
        <v>56633.3</v>
      </c>
      <c r="H232" s="61">
        <f t="shared" si="107"/>
        <v>0</v>
      </c>
      <c r="I232" s="55"/>
      <c r="J232" s="55"/>
      <c r="K232" s="55"/>
      <c r="L232" s="55"/>
    </row>
    <row r="233" spans="1:12" ht="32.25" customHeight="1" x14ac:dyDescent="0.25">
      <c r="A233" s="34" t="s">
        <v>211</v>
      </c>
      <c r="B233" s="29" t="s">
        <v>212</v>
      </c>
      <c r="C233" s="29"/>
      <c r="D233" s="6">
        <f t="shared" ref="D233:H234" si="108">D234</f>
        <v>0</v>
      </c>
      <c r="E233" s="7">
        <f t="shared" si="108"/>
        <v>0</v>
      </c>
      <c r="G233" s="63">
        <f t="shared" si="108"/>
        <v>56633.3</v>
      </c>
      <c r="H233" s="64">
        <f t="shared" si="108"/>
        <v>0</v>
      </c>
      <c r="I233" s="55"/>
      <c r="J233" s="55"/>
      <c r="K233" s="55"/>
      <c r="L233" s="55"/>
    </row>
    <row r="234" spans="1:12" ht="45" x14ac:dyDescent="0.25">
      <c r="A234" s="20" t="s">
        <v>52</v>
      </c>
      <c r="B234" s="21" t="s">
        <v>213</v>
      </c>
      <c r="C234" s="21"/>
      <c r="D234" s="7">
        <f t="shared" si="108"/>
        <v>0</v>
      </c>
      <c r="E234" s="7">
        <f t="shared" si="108"/>
        <v>0</v>
      </c>
      <c r="G234" s="64">
        <f t="shared" si="108"/>
        <v>56633.3</v>
      </c>
      <c r="H234" s="64">
        <f t="shared" si="108"/>
        <v>0</v>
      </c>
      <c r="I234" s="55"/>
      <c r="J234" s="55"/>
      <c r="K234" s="55"/>
      <c r="L234" s="55"/>
    </row>
    <row r="235" spans="1:12" ht="30" x14ac:dyDescent="0.25">
      <c r="A235" s="20" t="s">
        <v>16</v>
      </c>
      <c r="B235" s="21" t="s">
        <v>213</v>
      </c>
      <c r="C235" s="21">
        <v>200</v>
      </c>
      <c r="D235" s="7">
        <f>G235+I235</f>
        <v>0</v>
      </c>
      <c r="E235" s="7">
        <v>0</v>
      </c>
      <c r="G235" s="64">
        <v>56633.3</v>
      </c>
      <c r="H235" s="64">
        <v>0</v>
      </c>
      <c r="I235" s="64">
        <v>-56633.3</v>
      </c>
      <c r="J235" s="55"/>
      <c r="K235" s="55"/>
      <c r="L235" s="55"/>
    </row>
    <row r="236" spans="1:12" ht="43.5" x14ac:dyDescent="0.25">
      <c r="A236" s="45" t="s">
        <v>255</v>
      </c>
      <c r="B236" s="46" t="s">
        <v>256</v>
      </c>
      <c r="C236" s="46"/>
      <c r="D236" s="5">
        <f t="shared" ref="D236:E238" si="109">D237</f>
        <v>5560.8</v>
      </c>
      <c r="E236" s="5">
        <f t="shared" si="109"/>
        <v>5339.1</v>
      </c>
      <c r="G236" s="64"/>
      <c r="H236" s="64"/>
      <c r="I236" s="64"/>
      <c r="J236" s="55"/>
      <c r="K236" s="55"/>
      <c r="L236" s="55"/>
    </row>
    <row r="237" spans="1:12" ht="30" x14ac:dyDescent="0.25">
      <c r="A237" s="22" t="s">
        <v>257</v>
      </c>
      <c r="B237" s="28" t="s">
        <v>258</v>
      </c>
      <c r="C237" s="28"/>
      <c r="D237" s="7">
        <f t="shared" si="109"/>
        <v>5560.8</v>
      </c>
      <c r="E237" s="7">
        <f t="shared" si="109"/>
        <v>5339.1</v>
      </c>
      <c r="G237" s="64"/>
      <c r="H237" s="64"/>
      <c r="I237" s="64"/>
      <c r="J237" s="55"/>
      <c r="K237" s="55"/>
      <c r="L237" s="55"/>
    </row>
    <row r="238" spans="1:12" ht="30" x14ac:dyDescent="0.25">
      <c r="A238" s="47" t="s">
        <v>259</v>
      </c>
      <c r="B238" s="28" t="s">
        <v>260</v>
      </c>
      <c r="C238" s="28"/>
      <c r="D238" s="7">
        <f t="shared" si="109"/>
        <v>5560.8</v>
      </c>
      <c r="E238" s="7">
        <f t="shared" si="109"/>
        <v>5339.1</v>
      </c>
      <c r="G238" s="64"/>
      <c r="H238" s="64"/>
      <c r="I238" s="64"/>
      <c r="J238" s="55"/>
      <c r="K238" s="55"/>
      <c r="L238" s="55"/>
    </row>
    <row r="239" spans="1:12" ht="30" x14ac:dyDescent="0.25">
      <c r="A239" s="22" t="s">
        <v>16</v>
      </c>
      <c r="B239" s="28" t="s">
        <v>260</v>
      </c>
      <c r="C239" s="28">
        <v>200</v>
      </c>
      <c r="D239" s="7">
        <f>I239</f>
        <v>5560.8</v>
      </c>
      <c r="E239" s="7">
        <f>J239</f>
        <v>5339.1</v>
      </c>
      <c r="G239" s="64"/>
      <c r="H239" s="64"/>
      <c r="I239" s="64">
        <v>5560.8</v>
      </c>
      <c r="J239" s="55">
        <v>5339.1</v>
      </c>
      <c r="K239" s="55"/>
      <c r="L239" s="55"/>
    </row>
    <row r="240" spans="1:12" ht="51" customHeight="1" x14ac:dyDescent="0.25">
      <c r="A240" s="44" t="s">
        <v>39</v>
      </c>
      <c r="B240" s="33" t="s">
        <v>31</v>
      </c>
      <c r="C240" s="26"/>
      <c r="D240" s="10">
        <f t="shared" ref="D240:H240" si="110">D241</f>
        <v>791.9</v>
      </c>
      <c r="E240" s="10">
        <f t="shared" si="110"/>
        <v>0</v>
      </c>
      <c r="G240" s="67">
        <f t="shared" si="110"/>
        <v>330</v>
      </c>
      <c r="H240" s="67">
        <f t="shared" si="110"/>
        <v>0</v>
      </c>
      <c r="I240" s="55"/>
      <c r="J240" s="55"/>
      <c r="K240" s="55"/>
      <c r="L240" s="55"/>
    </row>
    <row r="241" spans="1:12" ht="21" customHeight="1" x14ac:dyDescent="0.25">
      <c r="A241" s="20" t="s">
        <v>22</v>
      </c>
      <c r="B241" s="21" t="s">
        <v>23</v>
      </c>
      <c r="C241" s="21"/>
      <c r="D241" s="11">
        <f t="shared" ref="D241:E241" si="111">D242+D244</f>
        <v>791.9</v>
      </c>
      <c r="E241" s="11">
        <f t="shared" si="111"/>
        <v>0</v>
      </c>
      <c r="G241" s="68">
        <f t="shared" ref="G241:H241" si="112">G242+G244</f>
        <v>330</v>
      </c>
      <c r="H241" s="68">
        <f t="shared" si="112"/>
        <v>0</v>
      </c>
      <c r="I241" s="55"/>
      <c r="J241" s="55"/>
      <c r="K241" s="55"/>
      <c r="L241" s="55"/>
    </row>
    <row r="242" spans="1:12" ht="33" customHeight="1" x14ac:dyDescent="0.25">
      <c r="A242" s="34" t="s">
        <v>40</v>
      </c>
      <c r="B242" s="29" t="s">
        <v>32</v>
      </c>
      <c r="C242" s="29"/>
      <c r="D242" s="6">
        <f t="shared" ref="D242:H242" si="113">D243</f>
        <v>661.9</v>
      </c>
      <c r="E242" s="6">
        <f t="shared" si="113"/>
        <v>0</v>
      </c>
      <c r="G242" s="63">
        <f t="shared" si="113"/>
        <v>200</v>
      </c>
      <c r="H242" s="63">
        <f t="shared" si="113"/>
        <v>0</v>
      </c>
      <c r="I242" s="55"/>
      <c r="J242" s="55"/>
      <c r="K242" s="55"/>
      <c r="L242" s="55"/>
    </row>
    <row r="243" spans="1:12" x14ac:dyDescent="0.25">
      <c r="A243" s="20" t="s">
        <v>18</v>
      </c>
      <c r="B243" s="21" t="s">
        <v>32</v>
      </c>
      <c r="C243" s="30" t="s">
        <v>24</v>
      </c>
      <c r="D243" s="7">
        <f>G243+I243</f>
        <v>661.9</v>
      </c>
      <c r="E243" s="7">
        <v>0</v>
      </c>
      <c r="G243" s="64">
        <v>200</v>
      </c>
      <c r="H243" s="64">
        <v>0</v>
      </c>
      <c r="I243" s="62">
        <v>461.9</v>
      </c>
      <c r="J243" s="55"/>
      <c r="K243" s="55"/>
      <c r="L243" s="55"/>
    </row>
    <row r="244" spans="1:12" ht="45" x14ac:dyDescent="0.25">
      <c r="A244" s="20" t="s">
        <v>123</v>
      </c>
      <c r="B244" s="21" t="s">
        <v>124</v>
      </c>
      <c r="C244" s="30"/>
      <c r="D244" s="7">
        <f t="shared" ref="D244:H244" si="114">D245</f>
        <v>130</v>
      </c>
      <c r="E244" s="7">
        <f t="shared" si="114"/>
        <v>0</v>
      </c>
      <c r="G244" s="64">
        <f t="shared" si="114"/>
        <v>130</v>
      </c>
      <c r="H244" s="64">
        <f t="shared" si="114"/>
        <v>0</v>
      </c>
      <c r="I244" s="55"/>
      <c r="J244" s="55"/>
      <c r="K244" s="55"/>
      <c r="L244" s="55"/>
    </row>
    <row r="245" spans="1:12" x14ac:dyDescent="0.25">
      <c r="A245" s="20" t="s">
        <v>18</v>
      </c>
      <c r="B245" s="21" t="s">
        <v>124</v>
      </c>
      <c r="C245" s="30" t="s">
        <v>24</v>
      </c>
      <c r="D245" s="7">
        <v>130</v>
      </c>
      <c r="E245" s="7">
        <v>0</v>
      </c>
      <c r="G245" s="64">
        <v>130</v>
      </c>
      <c r="H245" s="64">
        <v>0</v>
      </c>
      <c r="I245" s="55"/>
      <c r="J245" s="55"/>
      <c r="K245" s="55"/>
      <c r="L245" s="55"/>
    </row>
    <row r="246" spans="1:12" x14ac:dyDescent="0.25">
      <c r="A246" s="44" t="s">
        <v>236</v>
      </c>
      <c r="B246" s="21"/>
      <c r="C246" s="30"/>
      <c r="D246" s="7">
        <f>G246+I246</f>
        <v>7360</v>
      </c>
      <c r="E246" s="7">
        <f>H246+J246</f>
        <v>15317</v>
      </c>
      <c r="G246" s="64">
        <v>7154</v>
      </c>
      <c r="H246" s="64">
        <v>14905</v>
      </c>
      <c r="I246" s="62">
        <v>206</v>
      </c>
      <c r="J246" s="62">
        <v>412</v>
      </c>
      <c r="K246" s="55"/>
      <c r="L246" s="55"/>
    </row>
    <row r="247" spans="1:12" x14ac:dyDescent="0.25">
      <c r="A247" s="48" t="s">
        <v>20</v>
      </c>
      <c r="B247" s="26"/>
      <c r="C247" s="26"/>
      <c r="D247" s="5">
        <f>D19+D77+D99+D106+D122+D160+D170+D217+D232+D240+D246+D236</f>
        <v>530045.30000000005</v>
      </c>
      <c r="E247" s="5">
        <f>E19+E77+E99+E106+E122+E160+E170+E217+E232+E240+E246+E236</f>
        <v>598935.1</v>
      </c>
      <c r="G247" s="61" t="e">
        <f>G19+G77+G99+G106+G122+G160+G170+G217+G232+G240+G246</f>
        <v>#REF!</v>
      </c>
      <c r="H247" s="61" t="e">
        <f>H19+H77+H99+H106+H122+H160+H170+H217+H232+H240+H246</f>
        <v>#REF!</v>
      </c>
      <c r="I247" s="55"/>
      <c r="J247" s="55"/>
      <c r="K247" s="55"/>
      <c r="L247" s="55"/>
    </row>
    <row r="248" spans="1:12" x14ac:dyDescent="0.25">
      <c r="A248" s="12"/>
      <c r="G248" s="54"/>
      <c r="H248" s="54"/>
      <c r="I248" s="55"/>
      <c r="J248" s="55"/>
      <c r="K248" s="55"/>
      <c r="L248" s="55"/>
    </row>
    <row r="249" spans="1:12" x14ac:dyDescent="0.25">
      <c r="D249" s="14"/>
      <c r="E249" s="14"/>
      <c r="G249" s="53"/>
      <c r="H249" s="53"/>
      <c r="I249" s="55"/>
      <c r="J249" s="55"/>
      <c r="K249" s="55"/>
      <c r="L249" s="55"/>
    </row>
    <row r="250" spans="1:12" x14ac:dyDescent="0.25">
      <c r="D250" s="19">
        <v>562548.4</v>
      </c>
      <c r="E250" s="19">
        <v>497732</v>
      </c>
      <c r="G250" s="53">
        <v>562548.4</v>
      </c>
      <c r="H250" s="53">
        <v>497732</v>
      </c>
      <c r="I250" s="55"/>
      <c r="J250" s="55"/>
      <c r="K250" s="55"/>
      <c r="L250" s="55"/>
    </row>
    <row r="251" spans="1:12" x14ac:dyDescent="0.25">
      <c r="D251" s="14"/>
      <c r="E251" s="14"/>
      <c r="G251" s="53" t="e">
        <f>G250-G247</f>
        <v>#REF!</v>
      </c>
      <c r="H251" s="53" t="e">
        <f>H250-H247</f>
        <v>#REF!</v>
      </c>
      <c r="I251" s="55"/>
      <c r="J251" s="55"/>
      <c r="K251" s="55"/>
      <c r="L251" s="55"/>
    </row>
    <row r="252" spans="1:12" x14ac:dyDescent="0.25">
      <c r="A252" s="2"/>
      <c r="B252" s="13"/>
      <c r="C252"/>
      <c r="D252"/>
      <c r="E252"/>
      <c r="G252" s="55"/>
      <c r="H252" s="55"/>
      <c r="I252" s="55"/>
      <c r="J252" s="55"/>
      <c r="K252" s="55"/>
      <c r="L252" s="55"/>
    </row>
    <row r="253" spans="1:12" x14ac:dyDescent="0.25">
      <c r="A253" s="2"/>
      <c r="B253" s="13"/>
      <c r="C253"/>
      <c r="D253"/>
      <c r="E253"/>
      <c r="G253" s="55"/>
      <c r="H253" s="55"/>
      <c r="I253" s="55"/>
      <c r="J253" s="55"/>
      <c r="K253" s="55"/>
      <c r="L253" s="55"/>
    </row>
    <row r="254" spans="1:12" x14ac:dyDescent="0.25">
      <c r="A254" s="2"/>
      <c r="B254" s="13"/>
      <c r="C254"/>
      <c r="D254" s="16"/>
      <c r="E254" s="16"/>
      <c r="G254" s="16"/>
      <c r="H254" s="16"/>
    </row>
    <row r="255" spans="1:12" x14ac:dyDescent="0.25">
      <c r="A255" s="2"/>
      <c r="B255" s="13"/>
      <c r="C255"/>
      <c r="D255" s="16"/>
      <c r="E255" s="16"/>
      <c r="G255" s="16"/>
      <c r="H255" s="16"/>
    </row>
    <row r="256" spans="1:12" x14ac:dyDescent="0.25">
      <c r="A256" s="2"/>
      <c r="B256" s="13"/>
      <c r="C256"/>
      <c r="D256" s="17"/>
      <c r="E256" s="17"/>
      <c r="G256" s="17"/>
      <c r="H256" s="17"/>
    </row>
    <row r="257" spans="1:8" x14ac:dyDescent="0.25">
      <c r="A257" s="2"/>
      <c r="B257" s="13"/>
      <c r="C257"/>
      <c r="D257" s="17"/>
      <c r="E257" s="17"/>
      <c r="G257" s="17"/>
      <c r="H257" s="17"/>
    </row>
    <row r="258" spans="1:8" x14ac:dyDescent="0.25">
      <c r="A258" s="2"/>
      <c r="B258" s="13"/>
      <c r="C258"/>
      <c r="D258" s="16"/>
      <c r="E258" s="16"/>
      <c r="G258" s="16"/>
      <c r="H258" s="16"/>
    </row>
    <row r="259" spans="1:8" x14ac:dyDescent="0.25">
      <c r="A259" s="2"/>
      <c r="B259" s="13"/>
      <c r="C259"/>
      <c r="D259" s="15"/>
      <c r="E259" s="15"/>
      <c r="G259" s="15"/>
      <c r="H259" s="15"/>
    </row>
    <row r="260" spans="1:8" x14ac:dyDescent="0.25">
      <c r="A260" s="2"/>
      <c r="B260" s="13"/>
      <c r="C260"/>
      <c r="D260"/>
      <c r="E260"/>
      <c r="G260"/>
      <c r="H260"/>
    </row>
    <row r="261" spans="1:8" x14ac:dyDescent="0.25">
      <c r="A261" s="2"/>
      <c r="B261" s="13"/>
      <c r="C261"/>
      <c r="D261"/>
      <c r="E261"/>
      <c r="G261"/>
      <c r="H261"/>
    </row>
    <row r="262" spans="1:8" x14ac:dyDescent="0.25">
      <c r="A262" s="2"/>
      <c r="B262" s="13"/>
      <c r="C262"/>
      <c r="D262"/>
      <c r="E262"/>
      <c r="G262"/>
      <c r="H262"/>
    </row>
    <row r="263" spans="1:8" x14ac:dyDescent="0.25">
      <c r="A263" s="2"/>
      <c r="B263" s="13"/>
      <c r="C263"/>
      <c r="D263"/>
      <c r="E263"/>
      <c r="G263"/>
      <c r="H263"/>
    </row>
    <row r="264" spans="1:8" x14ac:dyDescent="0.25">
      <c r="A264" s="2"/>
      <c r="B264" s="13"/>
      <c r="C264"/>
      <c r="D264"/>
      <c r="E264"/>
      <c r="G264"/>
      <c r="H264"/>
    </row>
    <row r="265" spans="1:8" x14ac:dyDescent="0.25">
      <c r="A265" s="2"/>
      <c r="B265" s="13"/>
      <c r="C265"/>
      <c r="D265"/>
      <c r="E265"/>
      <c r="G265"/>
      <c r="H265"/>
    </row>
    <row r="266" spans="1:8" x14ac:dyDescent="0.25">
      <c r="A266" s="2"/>
      <c r="B266" s="13"/>
      <c r="C266"/>
      <c r="D266"/>
      <c r="E266"/>
      <c r="G266"/>
      <c r="H266"/>
    </row>
    <row r="267" spans="1:8" x14ac:dyDescent="0.25">
      <c r="A267" s="2"/>
      <c r="B267" s="13"/>
      <c r="C267"/>
      <c r="D267"/>
      <c r="E267"/>
      <c r="G267"/>
      <c r="H267"/>
    </row>
    <row r="268" spans="1:8" x14ac:dyDescent="0.25">
      <c r="A268" s="2"/>
      <c r="B268" s="13"/>
      <c r="C268"/>
      <c r="D268"/>
      <c r="E268"/>
      <c r="G268"/>
      <c r="H268"/>
    </row>
    <row r="269" spans="1:8" x14ac:dyDescent="0.25">
      <c r="A269" s="2"/>
      <c r="B269" s="13"/>
      <c r="C269"/>
      <c r="D269"/>
      <c r="E269"/>
      <c r="G269"/>
      <c r="H269"/>
    </row>
    <row r="270" spans="1:8" x14ac:dyDescent="0.25">
      <c r="A270" s="2"/>
      <c r="B270" s="13"/>
      <c r="C270"/>
      <c r="D270"/>
      <c r="E270"/>
      <c r="G270"/>
      <c r="H270"/>
    </row>
    <row r="271" spans="1:8" x14ac:dyDescent="0.25">
      <c r="A271" s="2"/>
      <c r="B271" s="13"/>
      <c r="C271"/>
      <c r="D271"/>
      <c r="E271"/>
      <c r="G271"/>
      <c r="H271"/>
    </row>
    <row r="272" spans="1:8" x14ac:dyDescent="0.25">
      <c r="A272" s="2"/>
      <c r="B272" s="13"/>
      <c r="C272"/>
      <c r="D272"/>
      <c r="E272"/>
      <c r="G272"/>
      <c r="H272"/>
    </row>
    <row r="273" spans="1:8" x14ac:dyDescent="0.25">
      <c r="A273" s="2"/>
      <c r="B273" s="13"/>
      <c r="C273"/>
      <c r="D273"/>
      <c r="E273"/>
      <c r="G273"/>
      <c r="H273"/>
    </row>
    <row r="274" spans="1:8" x14ac:dyDescent="0.25">
      <c r="A274" s="2"/>
      <c r="B274" s="13"/>
      <c r="C274"/>
      <c r="D274"/>
      <c r="E274"/>
      <c r="G274"/>
      <c r="H274"/>
    </row>
    <row r="275" spans="1:8" x14ac:dyDescent="0.25">
      <c r="A275" s="2"/>
      <c r="B275" s="13"/>
      <c r="C275"/>
      <c r="D275"/>
      <c r="E275"/>
      <c r="G275"/>
      <c r="H275"/>
    </row>
    <row r="276" spans="1:8" x14ac:dyDescent="0.25">
      <c r="A276" s="2"/>
      <c r="B276" s="13"/>
      <c r="C276"/>
      <c r="D276"/>
      <c r="E276"/>
      <c r="G276"/>
      <c r="H276"/>
    </row>
    <row r="277" spans="1:8" x14ac:dyDescent="0.25">
      <c r="A277" s="2"/>
      <c r="B277" s="13"/>
      <c r="C277"/>
      <c r="D277" s="17"/>
      <c r="E277" s="17"/>
      <c r="G277" s="17"/>
      <c r="H277" s="17"/>
    </row>
  </sheetData>
  <mergeCells count="12">
    <mergeCell ref="A1:E1"/>
    <mergeCell ref="A2:E2"/>
    <mergeCell ref="A3:E3"/>
    <mergeCell ref="A4:E4"/>
    <mergeCell ref="A12:E12"/>
    <mergeCell ref="A13:E13"/>
    <mergeCell ref="A14:E14"/>
    <mergeCell ref="A6:E6"/>
    <mergeCell ref="A7:E7"/>
    <mergeCell ref="A8:E8"/>
    <mergeCell ref="A9:E9"/>
    <mergeCell ref="A11:E11"/>
  </mergeCells>
  <pageMargins left="0.70866141732283472" right="0.19685039370078741" top="0.15748031496062992" bottom="0.15748031496062992" header="0" footer="0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2025-02-12T13:14:11Z</cp:lastPrinted>
  <dcterms:created xsi:type="dcterms:W3CDTF">2015-11-25T05:41:51Z</dcterms:created>
  <dcterms:modified xsi:type="dcterms:W3CDTF">2025-02-12T13:14:18Z</dcterms:modified>
</cp:coreProperties>
</file>