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24226"/>
  <bookViews>
    <workbookView xWindow="0" yWindow="0" windowWidth="19200" windowHeight="12795" activeTab="1"/>
  </bookViews>
  <sheets>
    <sheet name="Приложение 3" sheetId="5" r:id="rId1"/>
    <sheet name="Приложение 4" sheetId="6" r:id="rId2"/>
  </sheets>
  <calcPr calcId="162913"/>
</workbook>
</file>

<file path=xl/calcChain.xml><?xml version="1.0" encoding="utf-8"?>
<calcChain xmlns="http://schemas.openxmlformats.org/spreadsheetml/2006/main">
  <c r="I43" i="5" l="1"/>
  <c r="J43" i="5"/>
  <c r="H43" i="5"/>
  <c r="I42" i="5"/>
  <c r="J42" i="5"/>
  <c r="K42" i="5"/>
  <c r="L42" i="5"/>
  <c r="M42" i="5"/>
  <c r="N42" i="5"/>
  <c r="O42" i="5"/>
  <c r="H42" i="5"/>
  <c r="P77" i="5"/>
  <c r="F102" i="5" l="1"/>
  <c r="E102" i="5" l="1"/>
  <c r="H102" i="5"/>
  <c r="I102" i="5"/>
  <c r="J102" i="5"/>
  <c r="K102" i="5"/>
  <c r="L102" i="5"/>
  <c r="M102" i="5"/>
  <c r="N102" i="5"/>
  <c r="O102" i="5"/>
  <c r="G102" i="5"/>
  <c r="P105" i="5"/>
  <c r="G43" i="5" l="1"/>
  <c r="F65" i="5"/>
  <c r="G65" i="5"/>
  <c r="H65" i="5"/>
  <c r="G41" i="5" l="1"/>
  <c r="G27" i="5" s="1"/>
  <c r="G12" i="5" s="1"/>
  <c r="G42" i="5"/>
  <c r="P76" i="5" l="1"/>
  <c r="F43" i="5" l="1"/>
  <c r="K43" i="5"/>
  <c r="L43" i="5"/>
  <c r="M43" i="5"/>
  <c r="N43" i="5"/>
  <c r="O43" i="5"/>
  <c r="E43" i="5"/>
  <c r="F48" i="5" l="1"/>
  <c r="G48" i="5"/>
  <c r="H48" i="5"/>
  <c r="I48" i="5"/>
  <c r="J48" i="5"/>
  <c r="K48" i="5"/>
  <c r="L48" i="5"/>
  <c r="M48" i="5"/>
  <c r="N48" i="5"/>
  <c r="O48" i="5"/>
  <c r="E48" i="5"/>
  <c r="P75" i="5"/>
  <c r="P112" i="5" l="1"/>
  <c r="P111" i="5"/>
  <c r="P110" i="5"/>
  <c r="P97" i="5" s="1"/>
  <c r="P94" i="5" s="1"/>
  <c r="O109" i="5"/>
  <c r="O106" i="5" s="1"/>
  <c r="N109" i="5"/>
  <c r="M109" i="5"/>
  <c r="M106" i="5" s="1"/>
  <c r="L109" i="5"/>
  <c r="K109" i="5"/>
  <c r="K106" i="5" s="1"/>
  <c r="J109" i="5"/>
  <c r="I109" i="5"/>
  <c r="I106" i="5" s="1"/>
  <c r="H109" i="5"/>
  <c r="H106" i="5" s="1"/>
  <c r="G109" i="5"/>
  <c r="G106" i="5" s="1"/>
  <c r="F109" i="5"/>
  <c r="F106" i="5" s="1"/>
  <c r="E109" i="5"/>
  <c r="O108" i="5"/>
  <c r="N108" i="5"/>
  <c r="N98" i="5" s="1"/>
  <c r="N95" i="5" s="1"/>
  <c r="M108" i="5"/>
  <c r="L108" i="5"/>
  <c r="K108" i="5"/>
  <c r="J108" i="5"/>
  <c r="J98" i="5" s="1"/>
  <c r="J95" i="5" s="1"/>
  <c r="I108" i="5"/>
  <c r="H108" i="5"/>
  <c r="G108" i="5"/>
  <c r="F108" i="5"/>
  <c r="F98" i="5" s="1"/>
  <c r="F95" i="5" s="1"/>
  <c r="E108" i="5"/>
  <c r="O107" i="5"/>
  <c r="N107" i="5"/>
  <c r="M107" i="5"/>
  <c r="L107" i="5"/>
  <c r="K107" i="5"/>
  <c r="J107" i="5"/>
  <c r="I107" i="5"/>
  <c r="H107" i="5"/>
  <c r="G107" i="5"/>
  <c r="F107" i="5"/>
  <c r="E107" i="5"/>
  <c r="N106" i="5"/>
  <c r="L106" i="5"/>
  <c r="J106" i="5"/>
  <c r="P104" i="5"/>
  <c r="P103" i="5"/>
  <c r="O98" i="5"/>
  <c r="O95" i="5" s="1"/>
  <c r="L101" i="5"/>
  <c r="L99" i="5" s="1"/>
  <c r="L96" i="5" s="1"/>
  <c r="L93" i="5" s="1"/>
  <c r="K98" i="5"/>
  <c r="K95" i="5" s="1"/>
  <c r="J101" i="5"/>
  <c r="J99" i="5" s="1"/>
  <c r="H101" i="5"/>
  <c r="H99" i="5" s="1"/>
  <c r="N101" i="5"/>
  <c r="N99" i="5" s="1"/>
  <c r="N96" i="5" s="1"/>
  <c r="N93" i="5" s="1"/>
  <c r="M101" i="5"/>
  <c r="M99" i="5" s="1"/>
  <c r="I101" i="5"/>
  <c r="I99" i="5" s="1"/>
  <c r="F101" i="5"/>
  <c r="E101" i="5"/>
  <c r="E99" i="5" s="1"/>
  <c r="N100" i="5"/>
  <c r="M100" i="5"/>
  <c r="I100" i="5"/>
  <c r="F100" i="5"/>
  <c r="E100" i="5"/>
  <c r="M98" i="5"/>
  <c r="M95" i="5" s="1"/>
  <c r="E98" i="5"/>
  <c r="O97" i="5"/>
  <c r="O94" i="5" s="1"/>
  <c r="N97" i="5"/>
  <c r="N94" i="5" s="1"/>
  <c r="M97" i="5"/>
  <c r="M94" i="5" s="1"/>
  <c r="L97" i="5"/>
  <c r="K97" i="5"/>
  <c r="K94" i="5" s="1"/>
  <c r="J97" i="5"/>
  <c r="J94" i="5" s="1"/>
  <c r="I97" i="5"/>
  <c r="H97" i="5"/>
  <c r="H94" i="5" s="1"/>
  <c r="G97" i="5"/>
  <c r="G94" i="5" s="1"/>
  <c r="F97" i="5"/>
  <c r="F94" i="5" s="1"/>
  <c r="E97" i="5"/>
  <c r="E94" i="5" s="1"/>
  <c r="E95" i="5"/>
  <c r="L94" i="5"/>
  <c r="I94" i="5"/>
  <c r="P92" i="5"/>
  <c r="P91" i="5"/>
  <c r="P90" i="5"/>
  <c r="P89" i="5"/>
  <c r="P88" i="5"/>
  <c r="O87" i="5"/>
  <c r="O84" i="5" s="1"/>
  <c r="O81" i="5" s="1"/>
  <c r="N87" i="5"/>
  <c r="M87" i="5"/>
  <c r="M84" i="5" s="1"/>
  <c r="L87" i="5"/>
  <c r="K87" i="5"/>
  <c r="K84" i="5" s="1"/>
  <c r="J87" i="5"/>
  <c r="I87" i="5"/>
  <c r="I84" i="5" s="1"/>
  <c r="H87" i="5"/>
  <c r="G87" i="5"/>
  <c r="G84" i="5" s="1"/>
  <c r="F87" i="5"/>
  <c r="E87" i="5"/>
  <c r="E84" i="5" s="1"/>
  <c r="O86" i="5"/>
  <c r="N86" i="5"/>
  <c r="N85" i="5" s="1"/>
  <c r="M86" i="5"/>
  <c r="L86" i="5"/>
  <c r="K86" i="5"/>
  <c r="J86" i="5"/>
  <c r="J83" i="5" s="1"/>
  <c r="I86" i="5"/>
  <c r="I83" i="5" s="1"/>
  <c r="I80" i="5" s="1"/>
  <c r="H86" i="5"/>
  <c r="H83" i="5" s="1"/>
  <c r="G86" i="5"/>
  <c r="F86" i="5"/>
  <c r="F85" i="5" s="1"/>
  <c r="E86" i="5"/>
  <c r="E85" i="5" s="1"/>
  <c r="M85" i="5"/>
  <c r="N84" i="5"/>
  <c r="J84" i="5"/>
  <c r="J81" i="5" s="1"/>
  <c r="F84" i="5"/>
  <c r="F81" i="5" s="1"/>
  <c r="M83" i="5"/>
  <c r="L83" i="5"/>
  <c r="E83" i="5"/>
  <c r="E80" i="5" s="1"/>
  <c r="N81" i="5"/>
  <c r="M80" i="5"/>
  <c r="P78" i="5"/>
  <c r="P74" i="5"/>
  <c r="P73" i="5"/>
  <c r="P72" i="5"/>
  <c r="P71" i="5"/>
  <c r="P69" i="5"/>
  <c r="P68" i="5" s="1"/>
  <c r="O68" i="5"/>
  <c r="O62" i="5" s="1"/>
  <c r="N68" i="5"/>
  <c r="N62" i="5" s="1"/>
  <c r="M68" i="5"/>
  <c r="M62" i="5" s="1"/>
  <c r="L68" i="5"/>
  <c r="K68" i="5"/>
  <c r="K62" i="5" s="1"/>
  <c r="J68" i="5"/>
  <c r="J62" i="5" s="1"/>
  <c r="I68" i="5"/>
  <c r="H68" i="5"/>
  <c r="G68" i="5"/>
  <c r="F68" i="5"/>
  <c r="F62" i="5" s="1"/>
  <c r="E68" i="5"/>
  <c r="P67" i="5"/>
  <c r="P64" i="5" s="1"/>
  <c r="P66" i="5"/>
  <c r="P63" i="5" s="1"/>
  <c r="E65" i="5"/>
  <c r="P65" i="5" s="1"/>
  <c r="O64" i="5"/>
  <c r="N64" i="5"/>
  <c r="M64" i="5"/>
  <c r="L64" i="5"/>
  <c r="K64" i="5"/>
  <c r="J64" i="5"/>
  <c r="I64" i="5"/>
  <c r="H64" i="5"/>
  <c r="G64" i="5"/>
  <c r="F64" i="5"/>
  <c r="E64" i="5"/>
  <c r="O63" i="5"/>
  <c r="N63" i="5"/>
  <c r="M63" i="5"/>
  <c r="L63" i="5"/>
  <c r="K63" i="5"/>
  <c r="J63" i="5"/>
  <c r="I63" i="5"/>
  <c r="H63" i="5"/>
  <c r="G63" i="5"/>
  <c r="F63" i="5"/>
  <c r="E63" i="5"/>
  <c r="L62" i="5"/>
  <c r="I62" i="5"/>
  <c r="H62" i="5"/>
  <c r="G62" i="5"/>
  <c r="P61" i="5"/>
  <c r="P60" i="5"/>
  <c r="P59" i="5"/>
  <c r="P58" i="5"/>
  <c r="P57" i="5"/>
  <c r="P56" i="5"/>
  <c r="P55" i="5"/>
  <c r="P54" i="5"/>
  <c r="P53" i="5"/>
  <c r="P52" i="5"/>
  <c r="P51" i="5"/>
  <c r="P50" i="5"/>
  <c r="P49" i="5"/>
  <c r="O47" i="5"/>
  <c r="O33" i="5" s="1"/>
  <c r="N47" i="5"/>
  <c r="M47" i="5"/>
  <c r="L47" i="5"/>
  <c r="L33" i="5" s="1"/>
  <c r="K47" i="5"/>
  <c r="J47" i="5"/>
  <c r="I47" i="5"/>
  <c r="H47" i="5"/>
  <c r="H33" i="5" s="1"/>
  <c r="G47" i="5"/>
  <c r="G33" i="5" s="1"/>
  <c r="F47" i="5"/>
  <c r="E47" i="5"/>
  <c r="O46" i="5"/>
  <c r="N46" i="5"/>
  <c r="N32" i="5" s="1"/>
  <c r="N17" i="5" s="1"/>
  <c r="M46" i="5"/>
  <c r="M32" i="5" s="1"/>
  <c r="M17" i="5" s="1"/>
  <c r="L46" i="5"/>
  <c r="K46" i="5"/>
  <c r="J46" i="5"/>
  <c r="J32" i="5" s="1"/>
  <c r="I46" i="5"/>
  <c r="H46" i="5"/>
  <c r="G46" i="5"/>
  <c r="F46" i="5"/>
  <c r="E46" i="5"/>
  <c r="O44" i="5"/>
  <c r="O39" i="5" s="1"/>
  <c r="O25" i="5" s="1"/>
  <c r="N44" i="5"/>
  <c r="M44" i="5"/>
  <c r="L44" i="5"/>
  <c r="L39" i="5" s="1"/>
  <c r="L25" i="5" s="1"/>
  <c r="K44" i="5"/>
  <c r="J44" i="5"/>
  <c r="J39" i="5" s="1"/>
  <c r="J25" i="5" s="1"/>
  <c r="I44" i="5"/>
  <c r="H44" i="5"/>
  <c r="H30" i="5" s="1"/>
  <c r="H15" i="5" s="1"/>
  <c r="H10" i="5" s="1"/>
  <c r="G44" i="5"/>
  <c r="G40" i="5" s="1"/>
  <c r="F44" i="5"/>
  <c r="E44" i="5"/>
  <c r="N28" i="5"/>
  <c r="L37" i="5"/>
  <c r="I37" i="5"/>
  <c r="H37" i="5"/>
  <c r="F42" i="5"/>
  <c r="E42" i="5"/>
  <c r="E37" i="5" s="1"/>
  <c r="O41" i="5"/>
  <c r="N41" i="5"/>
  <c r="M41" i="5"/>
  <c r="M27" i="5" s="1"/>
  <c r="M12" i="5" s="1"/>
  <c r="L41" i="5"/>
  <c r="L27" i="5" s="1"/>
  <c r="K41" i="5"/>
  <c r="J41" i="5"/>
  <c r="I41" i="5"/>
  <c r="H41" i="5"/>
  <c r="F41" i="5"/>
  <c r="E41" i="5"/>
  <c r="E40" i="5" s="1"/>
  <c r="N39" i="5"/>
  <c r="K39" i="5"/>
  <c r="K25" i="5" s="1"/>
  <c r="H39" i="5"/>
  <c r="H25" i="5" s="1"/>
  <c r="F39" i="5"/>
  <c r="F25" i="5" s="1"/>
  <c r="O38" i="5"/>
  <c r="N38" i="5"/>
  <c r="K38" i="5"/>
  <c r="J38" i="5"/>
  <c r="G38" i="5"/>
  <c r="F38" i="5"/>
  <c r="M37" i="5"/>
  <c r="L36" i="5"/>
  <c r="O34" i="5"/>
  <c r="N34" i="5"/>
  <c r="L34" i="5"/>
  <c r="K34" i="5"/>
  <c r="J34" i="5"/>
  <c r="H34" i="5"/>
  <c r="G34" i="5"/>
  <c r="F34" i="5"/>
  <c r="M33" i="5"/>
  <c r="K33" i="5"/>
  <c r="I33" i="5"/>
  <c r="E33" i="5"/>
  <c r="L32" i="5"/>
  <c r="H32" i="5"/>
  <c r="H17" i="5" s="1"/>
  <c r="F32" i="5"/>
  <c r="F17" i="5" s="1"/>
  <c r="N30" i="5"/>
  <c r="N15" i="5" s="1"/>
  <c r="N10" i="5" s="1"/>
  <c r="L30" i="5"/>
  <c r="L15" i="5" s="1"/>
  <c r="L10" i="5" s="1"/>
  <c r="K30" i="5"/>
  <c r="K15" i="5" s="1"/>
  <c r="K10" i="5" s="1"/>
  <c r="J30" i="5"/>
  <c r="J15" i="5" s="1"/>
  <c r="J10" i="5" s="1"/>
  <c r="F30" i="5"/>
  <c r="F15" i="5" s="1"/>
  <c r="F10" i="5" s="1"/>
  <c r="O29" i="5"/>
  <c r="O14" i="5" s="1"/>
  <c r="N29" i="5"/>
  <c r="M29" i="5"/>
  <c r="K29" i="5"/>
  <c r="J29" i="5"/>
  <c r="I29" i="5"/>
  <c r="G29" i="5"/>
  <c r="F29" i="5"/>
  <c r="F24" i="5" s="1"/>
  <c r="E29" i="5"/>
  <c r="E14" i="5" s="1"/>
  <c r="M28" i="5"/>
  <c r="L28" i="5"/>
  <c r="L13" i="5" s="1"/>
  <c r="O27" i="5"/>
  <c r="O12" i="5" s="1"/>
  <c r="K27" i="5"/>
  <c r="K12" i="5" s="1"/>
  <c r="N25" i="5"/>
  <c r="P18" i="5"/>
  <c r="L17" i="5"/>
  <c r="E27" i="5" l="1"/>
  <c r="E36" i="5"/>
  <c r="F45" i="5"/>
  <c r="J45" i="5"/>
  <c r="N45" i="5"/>
  <c r="E62" i="5"/>
  <c r="P102" i="5"/>
  <c r="K14" i="5"/>
  <c r="E19" i="5"/>
  <c r="E32" i="5"/>
  <c r="E17" i="5" s="1"/>
  <c r="J33" i="5"/>
  <c r="J31" i="5" s="1"/>
  <c r="J37" i="5"/>
  <c r="N13" i="5"/>
  <c r="J96" i="5"/>
  <c r="J93" i="5" s="1"/>
  <c r="N24" i="5"/>
  <c r="M19" i="5"/>
  <c r="I36" i="5"/>
  <c r="J85" i="5"/>
  <c r="H36" i="5"/>
  <c r="J80" i="5"/>
  <c r="J79" i="5" s="1"/>
  <c r="J82" i="5"/>
  <c r="K81" i="5"/>
  <c r="K19" i="5"/>
  <c r="L22" i="5"/>
  <c r="L12" i="5"/>
  <c r="L7" i="5" s="1"/>
  <c r="F14" i="5"/>
  <c r="L23" i="5"/>
  <c r="H27" i="5"/>
  <c r="H22" i="5" s="1"/>
  <c r="M23" i="5"/>
  <c r="G30" i="5"/>
  <c r="G15" i="5" s="1"/>
  <c r="G10" i="5" s="1"/>
  <c r="F33" i="5"/>
  <c r="F19" i="5" s="1"/>
  <c r="M36" i="5"/>
  <c r="N37" i="5"/>
  <c r="G39" i="5"/>
  <c r="G25" i="5" s="1"/>
  <c r="F37" i="5"/>
  <c r="J100" i="5"/>
  <c r="J20" i="5"/>
  <c r="J17" i="5"/>
  <c r="E28" i="5"/>
  <c r="E23" i="5" s="1"/>
  <c r="N83" i="5"/>
  <c r="L100" i="5"/>
  <c r="H98" i="5"/>
  <c r="H95" i="5" s="1"/>
  <c r="L98" i="5"/>
  <c r="L95" i="5" s="1"/>
  <c r="I96" i="5"/>
  <c r="I93" i="5" s="1"/>
  <c r="M96" i="5"/>
  <c r="M93" i="5" s="1"/>
  <c r="O19" i="5"/>
  <c r="E12" i="5"/>
  <c r="J28" i="5"/>
  <c r="J13" i="5" s="1"/>
  <c r="J14" i="5"/>
  <c r="J9" i="5" s="1"/>
  <c r="O30" i="5"/>
  <c r="O15" i="5" s="1"/>
  <c r="O10" i="5" s="1"/>
  <c r="I32" i="5"/>
  <c r="N31" i="5"/>
  <c r="N33" i="5"/>
  <c r="N19" i="5" s="1"/>
  <c r="K40" i="5"/>
  <c r="O40" i="5"/>
  <c r="H45" i="5"/>
  <c r="L45" i="5"/>
  <c r="H100" i="5"/>
  <c r="I98" i="5"/>
  <c r="I14" i="5" s="1"/>
  <c r="L31" i="5"/>
  <c r="F28" i="5"/>
  <c r="F13" i="5" s="1"/>
  <c r="H28" i="5"/>
  <c r="H23" i="5" s="1"/>
  <c r="I28" i="5"/>
  <c r="I40" i="5"/>
  <c r="I27" i="5"/>
  <c r="I12" i="5" s="1"/>
  <c r="H31" i="5"/>
  <c r="I85" i="5"/>
  <c r="I19" i="5"/>
  <c r="G81" i="5"/>
  <c r="G19" i="5"/>
  <c r="H96" i="5"/>
  <c r="H93" i="5" s="1"/>
  <c r="G24" i="5"/>
  <c r="E38" i="5"/>
  <c r="N14" i="5"/>
  <c r="O24" i="5"/>
  <c r="H20" i="5"/>
  <c r="F83" i="5"/>
  <c r="L80" i="5"/>
  <c r="G85" i="5"/>
  <c r="G83" i="5"/>
  <c r="K85" i="5"/>
  <c r="K83" i="5"/>
  <c r="O85" i="5"/>
  <c r="O83" i="5"/>
  <c r="H84" i="5"/>
  <c r="H82" i="5" s="1"/>
  <c r="H85" i="5"/>
  <c r="L84" i="5"/>
  <c r="L82" i="5" s="1"/>
  <c r="L85" i="5"/>
  <c r="F99" i="5"/>
  <c r="E7" i="5"/>
  <c r="M7" i="5"/>
  <c r="L20" i="5"/>
  <c r="J24" i="5"/>
  <c r="N23" i="5"/>
  <c r="F40" i="5"/>
  <c r="F36" i="5"/>
  <c r="F35" i="5" s="1"/>
  <c r="F27" i="5"/>
  <c r="J40" i="5"/>
  <c r="J36" i="5"/>
  <c r="J27" i="5"/>
  <c r="N40" i="5"/>
  <c r="N36" i="5"/>
  <c r="N35" i="5" s="1"/>
  <c r="N27" i="5"/>
  <c r="G37" i="5"/>
  <c r="G28" i="5"/>
  <c r="K37" i="5"/>
  <c r="K28" i="5"/>
  <c r="O37" i="5"/>
  <c r="O28" i="5"/>
  <c r="H38" i="5"/>
  <c r="H35" i="5" s="1"/>
  <c r="H40" i="5"/>
  <c r="H29" i="5"/>
  <c r="L38" i="5"/>
  <c r="L35" i="5" s="1"/>
  <c r="L40" i="5"/>
  <c r="L29" i="5"/>
  <c r="P44" i="5"/>
  <c r="E39" i="5"/>
  <c r="E30" i="5"/>
  <c r="I39" i="5"/>
  <c r="I25" i="5" s="1"/>
  <c r="I30" i="5"/>
  <c r="I15" i="5" s="1"/>
  <c r="I10" i="5" s="1"/>
  <c r="M39" i="5"/>
  <c r="M25" i="5" s="1"/>
  <c r="M30" i="5"/>
  <c r="M15" i="5" s="1"/>
  <c r="M10" i="5" s="1"/>
  <c r="G45" i="5"/>
  <c r="G32" i="5"/>
  <c r="K45" i="5"/>
  <c r="K32" i="5"/>
  <c r="K22" i="5" s="1"/>
  <c r="O45" i="5"/>
  <c r="O32" i="5"/>
  <c r="P48" i="5"/>
  <c r="E45" i="5"/>
  <c r="E34" i="5"/>
  <c r="E31" i="5" s="1"/>
  <c r="I45" i="5"/>
  <c r="I38" i="5"/>
  <c r="I34" i="5"/>
  <c r="M45" i="5"/>
  <c r="M38" i="5"/>
  <c r="M34" i="5"/>
  <c r="M20" i="5" s="1"/>
  <c r="P62" i="5"/>
  <c r="H80" i="5"/>
  <c r="M81" i="5"/>
  <c r="M79" i="5" s="1"/>
  <c r="M82" i="5"/>
  <c r="G101" i="5"/>
  <c r="G99" i="5" s="1"/>
  <c r="G96" i="5" s="1"/>
  <c r="G93" i="5" s="1"/>
  <c r="G100" i="5"/>
  <c r="K101" i="5"/>
  <c r="K99" i="5" s="1"/>
  <c r="K96" i="5" s="1"/>
  <c r="K93" i="5" s="1"/>
  <c r="K100" i="5"/>
  <c r="O101" i="5"/>
  <c r="O99" i="5" s="1"/>
  <c r="O96" i="5" s="1"/>
  <c r="O93" i="5" s="1"/>
  <c r="O100" i="5"/>
  <c r="M14" i="5"/>
  <c r="E26" i="5"/>
  <c r="I81" i="5"/>
  <c r="I79" i="5" s="1"/>
  <c r="I82" i="5"/>
  <c r="P109" i="5"/>
  <c r="E106" i="5"/>
  <c r="E96" i="5" s="1"/>
  <c r="E93" i="5" s="1"/>
  <c r="M26" i="5"/>
  <c r="M22" i="5"/>
  <c r="H12" i="5"/>
  <c r="E13" i="5"/>
  <c r="M13" i="5"/>
  <c r="I17" i="5"/>
  <c r="F23" i="5"/>
  <c r="K24" i="5"/>
  <c r="M40" i="5"/>
  <c r="E81" i="5"/>
  <c r="E79" i="5" s="1"/>
  <c r="E82" i="5"/>
  <c r="G98" i="5"/>
  <c r="G36" i="5"/>
  <c r="K36" i="5"/>
  <c r="O36" i="5"/>
  <c r="P42" i="5"/>
  <c r="P46" i="5"/>
  <c r="P86" i="5"/>
  <c r="P108" i="5"/>
  <c r="P33" i="5"/>
  <c r="P41" i="5"/>
  <c r="P107" i="5"/>
  <c r="P43" i="5"/>
  <c r="P47" i="5"/>
  <c r="P87" i="5"/>
  <c r="M8" i="5" l="1"/>
  <c r="F8" i="5"/>
  <c r="J35" i="5"/>
  <c r="M16" i="5"/>
  <c r="J19" i="5"/>
  <c r="J16" i="5" s="1"/>
  <c r="N8" i="5"/>
  <c r="K35" i="5"/>
  <c r="H13" i="5"/>
  <c r="E22" i="5"/>
  <c r="I31" i="5"/>
  <c r="F31" i="5"/>
  <c r="I22" i="5"/>
  <c r="P37" i="5"/>
  <c r="P106" i="5"/>
  <c r="J23" i="5"/>
  <c r="N80" i="5"/>
  <c r="N79" i="5" s="1"/>
  <c r="N82" i="5"/>
  <c r="I95" i="5"/>
  <c r="N20" i="5"/>
  <c r="N16" i="5" s="1"/>
  <c r="P83" i="5"/>
  <c r="P100" i="5"/>
  <c r="G35" i="5"/>
  <c r="P29" i="5"/>
  <c r="P27" i="5"/>
  <c r="O35" i="5"/>
  <c r="I26" i="5"/>
  <c r="I35" i="5"/>
  <c r="I13" i="5"/>
  <c r="I8" i="5" s="1"/>
  <c r="I23" i="5"/>
  <c r="P85" i="5"/>
  <c r="P40" i="5"/>
  <c r="P38" i="5"/>
  <c r="F20" i="5"/>
  <c r="F80" i="5"/>
  <c r="F79" i="5" s="1"/>
  <c r="F82" i="5"/>
  <c r="E8" i="5"/>
  <c r="G26" i="5"/>
  <c r="G23" i="5"/>
  <c r="G13" i="5"/>
  <c r="M31" i="5"/>
  <c r="H7" i="5"/>
  <c r="M9" i="5"/>
  <c r="M6" i="5" s="1"/>
  <c r="O31" i="5"/>
  <c r="O22" i="5"/>
  <c r="O17" i="5"/>
  <c r="G31" i="5"/>
  <c r="G22" i="5"/>
  <c r="G17" i="5"/>
  <c r="H24" i="5"/>
  <c r="H21" i="5" s="1"/>
  <c r="H26" i="5"/>
  <c r="H14" i="5"/>
  <c r="H9" i="5" s="1"/>
  <c r="J22" i="5"/>
  <c r="J26" i="5"/>
  <c r="J12" i="5"/>
  <c r="P32" i="5"/>
  <c r="P99" i="5"/>
  <c r="F96" i="5"/>
  <c r="F93" i="5" s="1"/>
  <c r="K80" i="5"/>
  <c r="K79" i="5" s="1"/>
  <c r="K20" i="5"/>
  <c r="K9" i="5" s="1"/>
  <c r="K82" i="5"/>
  <c r="O23" i="5"/>
  <c r="O26" i="5"/>
  <c r="O13" i="5"/>
  <c r="F26" i="5"/>
  <c r="F22" i="5"/>
  <c r="F12" i="5"/>
  <c r="P84" i="5"/>
  <c r="P28" i="5"/>
  <c r="P34" i="5"/>
  <c r="E20" i="5"/>
  <c r="L26" i="5"/>
  <c r="L24" i="5"/>
  <c r="L21" i="5" s="1"/>
  <c r="L14" i="5"/>
  <c r="K23" i="5"/>
  <c r="K21" i="5" s="1"/>
  <c r="K13" i="5"/>
  <c r="N22" i="5"/>
  <c r="N21" i="5" s="1"/>
  <c r="N12" i="5"/>
  <c r="N26" i="5"/>
  <c r="I7" i="5"/>
  <c r="P101" i="5"/>
  <c r="H81" i="5"/>
  <c r="H19" i="5"/>
  <c r="E24" i="5"/>
  <c r="M11" i="5"/>
  <c r="P36" i="5"/>
  <c r="P39" i="5"/>
  <c r="E25" i="5"/>
  <c r="P25" i="5" s="1"/>
  <c r="L81" i="5"/>
  <c r="L79" i="5" s="1"/>
  <c r="L19" i="5"/>
  <c r="M24" i="5"/>
  <c r="M21" i="5" s="1"/>
  <c r="P98" i="5"/>
  <c r="P95" i="5" s="1"/>
  <c r="G95" i="5"/>
  <c r="G14" i="5"/>
  <c r="M35" i="5"/>
  <c r="E35" i="5"/>
  <c r="I20" i="5"/>
  <c r="I9" i="5" s="1"/>
  <c r="I24" i="5"/>
  <c r="P45" i="5"/>
  <c r="K31" i="5"/>
  <c r="K17" i="5"/>
  <c r="P30" i="5"/>
  <c r="E15" i="5"/>
  <c r="O80" i="5"/>
  <c r="O79" i="5" s="1"/>
  <c r="O20" i="5"/>
  <c r="O9" i="5" s="1"/>
  <c r="O82" i="5"/>
  <c r="G80" i="5"/>
  <c r="G20" i="5"/>
  <c r="G82" i="5"/>
  <c r="K26" i="5"/>
  <c r="P31" i="5" l="1"/>
  <c r="J8" i="5"/>
  <c r="P96" i="5"/>
  <c r="P93" i="5" s="1"/>
  <c r="P82" i="5"/>
  <c r="P81" i="5"/>
  <c r="J21" i="5"/>
  <c r="I11" i="5"/>
  <c r="N9" i="5"/>
  <c r="I21" i="5"/>
  <c r="P26" i="5"/>
  <c r="P23" i="5"/>
  <c r="F9" i="5"/>
  <c r="F16" i="5"/>
  <c r="N7" i="5"/>
  <c r="N11" i="5"/>
  <c r="F21" i="5"/>
  <c r="P22" i="5"/>
  <c r="G79" i="5"/>
  <c r="P80" i="5"/>
  <c r="H79" i="5"/>
  <c r="I16" i="5"/>
  <c r="O16" i="5"/>
  <c r="O7" i="5"/>
  <c r="L9" i="5"/>
  <c r="L11" i="5"/>
  <c r="G8" i="5"/>
  <c r="G11" i="5"/>
  <c r="K16" i="5"/>
  <c r="K7" i="5"/>
  <c r="G9" i="5"/>
  <c r="P14" i="5"/>
  <c r="L8" i="5"/>
  <c r="L6" i="5" s="1"/>
  <c r="L16" i="5"/>
  <c r="P24" i="5"/>
  <c r="E21" i="5"/>
  <c r="I6" i="5"/>
  <c r="K8" i="5"/>
  <c r="K11" i="5"/>
  <c r="O8" i="5"/>
  <c r="O11" i="5"/>
  <c r="G16" i="5"/>
  <c r="P17" i="5"/>
  <c r="G7" i="5"/>
  <c r="O21" i="5"/>
  <c r="H11" i="5"/>
  <c r="P15" i="5"/>
  <c r="E10" i="5"/>
  <c r="P10" i="5" s="1"/>
  <c r="J11" i="5"/>
  <c r="J7" i="5"/>
  <c r="P13" i="5"/>
  <c r="P35" i="5"/>
  <c r="H16" i="5"/>
  <c r="P19" i="5"/>
  <c r="P20" i="5"/>
  <c r="E16" i="5"/>
  <c r="E9" i="5"/>
  <c r="H8" i="5"/>
  <c r="H6" i="5" s="1"/>
  <c r="F11" i="5"/>
  <c r="F7" i="5"/>
  <c r="P12" i="5"/>
  <c r="E11" i="5"/>
  <c r="G21" i="5"/>
  <c r="J6" i="5" l="1"/>
  <c r="N6" i="5"/>
  <c r="G6" i="5"/>
  <c r="F6" i="5"/>
  <c r="P7" i="5"/>
  <c r="P21" i="5"/>
  <c r="P8" i="5"/>
  <c r="O6" i="5"/>
  <c r="P9" i="5"/>
  <c r="E6" i="5"/>
  <c r="P16" i="5"/>
  <c r="P11" i="5"/>
  <c r="K6" i="5"/>
  <c r="P79" i="5"/>
  <c r="P6" i="5" l="1"/>
</calcChain>
</file>

<file path=xl/sharedStrings.xml><?xml version="1.0" encoding="utf-8"?>
<sst xmlns="http://schemas.openxmlformats.org/spreadsheetml/2006/main" count="414" uniqueCount="168">
  <si>
    <t>№</t>
  </si>
  <si>
    <t>Единица измерения</t>
  </si>
  <si>
    <t>Значения показателей мероприятий</t>
  </si>
  <si>
    <t>%</t>
  </si>
  <si>
    <t>1.</t>
  </si>
  <si>
    <t>2.</t>
  </si>
  <si>
    <t>3.</t>
  </si>
  <si>
    <t>3.1.</t>
  </si>
  <si>
    <t>3.2.</t>
  </si>
  <si>
    <t>ед.</t>
  </si>
  <si>
    <t>Прогнозная (справочная) оценка ресурсного обеспечения реализации муниципальной программы за счет всех источников финансирования.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</si>
  <si>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</si>
  <si>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</si>
  <si>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</si>
  <si>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Всего</t>
  </si>
  <si>
    <t xml:space="preserve"> </t>
  </si>
  <si>
    <t>федеральный бюджет</t>
  </si>
  <si>
    <t>областной бюджет</t>
  </si>
  <si>
    <t>местный бюджет</t>
  </si>
  <si>
    <t>бюджеты поселений</t>
  </si>
  <si>
    <t>Администрация Невельского района</t>
  </si>
  <si>
    <t>Финансовое управление Администрации Невельского района</t>
  </si>
  <si>
    <t>бюджет поселений</t>
  </si>
  <si>
    <t>Всего, в т.ч.:</t>
  </si>
  <si>
    <t xml:space="preserve">1.1. </t>
  </si>
  <si>
    <t xml:space="preserve">1.1.1. </t>
  </si>
  <si>
    <t>Мероприятие 1.1.1. Осуществление выплат по оплате труда и обеспечение функций муниципальных органов</t>
  </si>
  <si>
    <t>1.1.2.</t>
  </si>
  <si>
    <t>Мероприятие 1.1.2. Работники, занимающие должности, не отнесенные к должностям муниципальной службы</t>
  </si>
  <si>
    <t>1.1.3.</t>
  </si>
  <si>
    <t>Мероприятие 1.1.3. Высшее должностное лицо Невельского района</t>
  </si>
  <si>
    <t>1.1.4.</t>
  </si>
  <si>
    <t xml:space="preserve">Мероприятие 1.1.4. Содержание специалистов по ведению бухгалтерского учета бюджетов сельских поселений в соответствии с переданными полномочиями </t>
  </si>
  <si>
    <t>1.1.5.</t>
  </si>
  <si>
    <t xml:space="preserve">Мероприятие 1.1.5. Осуществление мероприятий по гражданской обороне </t>
  </si>
  <si>
    <t>1.1.6.</t>
  </si>
  <si>
    <t>Мероприятие 1.1.6. Выплата доплат к пенсиям муниципальным служащим</t>
  </si>
  <si>
    <t>1.1.7.</t>
  </si>
  <si>
    <t xml:space="preserve"> Мероприятие 1.1.7. 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</si>
  <si>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1.1.8.</t>
  </si>
  <si>
    <t>Мероприятие 1.1.8. Осуществление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</si>
  <si>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1.1.9.</t>
  </si>
  <si>
    <t>Мероприятие 1.1.9.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</si>
  <si>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1.1.10.</t>
  </si>
  <si>
    <t>Мероприятие 1.1.10. Осуществление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</si>
  <si>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1.1.11.</t>
  </si>
  <si>
    <t>Мероприятие 1.1.11. Осуществление полномочий по составлению (изменению) списков кандидатов в присяжные заседатели федеральных судов общей юрисдикции в РФ</t>
  </si>
  <si>
    <t>1.1.12.</t>
  </si>
  <si>
    <t>1.1.13.</t>
  </si>
  <si>
    <t>Мероприятие 1.1.13. Проведение Всероссийских  переписей</t>
  </si>
  <si>
    <t>1.1.14.</t>
  </si>
  <si>
    <t>Мероприятие 1.1.14. Расходы на проведение выборов в органы местного самоуправления</t>
  </si>
  <si>
    <t>Всего, в т.ч.</t>
  </si>
  <si>
    <t>всего</t>
  </si>
  <si>
    <t>1.1.15.</t>
  </si>
  <si>
    <t>1.1.16.</t>
  </si>
  <si>
    <t xml:space="preserve">Мероприятие 1.1.16. Расходы на исполнение органами местного самоуправления отдельных государственных полномочий по формированию торгового реестра </t>
  </si>
  <si>
    <t>1.1.17.</t>
  </si>
  <si>
    <t>1.1.18.</t>
  </si>
  <si>
    <t>Мероприятие 1.1.18. Иные межбюджетные трансферты на выполнение работ по дезинфекции улиц с бетонным и асфальтным покрытием в рамках профилактических работ по противодействию распространению коронавирусной инфекции</t>
  </si>
  <si>
    <t>1.1.19.</t>
  </si>
  <si>
    <t>Мероприятие 1.1.19. Выплаты Главе поселения, в связи с прекращением полномочий</t>
  </si>
  <si>
    <t>областной бюджета</t>
  </si>
  <si>
    <t xml:space="preserve">2.1. </t>
  </si>
  <si>
    <t>2.1.1.</t>
  </si>
  <si>
    <t>Мероприятие 2.1.1. Осуществление выплат по оплате труда и обеспечение функций муниципальных органов</t>
  </si>
  <si>
    <t>2.1.2.</t>
  </si>
  <si>
    <t>Мероприятие 2.1.2. Работники, занимающие должности, не отнесенные к должностям муниципальной службы</t>
  </si>
  <si>
    <t xml:space="preserve">2.1.3. </t>
  </si>
  <si>
    <t>Мероприятие 2.1.3. Внедрение программно-целевых принципов  организации бюджетного процесса</t>
  </si>
  <si>
    <t>2.1.4.</t>
  </si>
  <si>
    <t>Мероприятие 2.1.4. Формирование районных фондов  финансовой  поддержки бюджетов поселений</t>
  </si>
  <si>
    <t>2.1.5.</t>
  </si>
  <si>
    <t>Мероприятие 2.1.5. Обслуживание муниципального долга</t>
  </si>
  <si>
    <t>3.1.1.</t>
  </si>
  <si>
    <t>3.1.2.</t>
  </si>
  <si>
    <t>Мероприятие 3.1.2. Материально-техническое обеспечение деятельности общественных организаций инвалидов и ветеранов и содействие интеграции инвалидов в окружающую среду</t>
  </si>
  <si>
    <t>3.2.1.</t>
  </si>
  <si>
    <t>Мероприятие 3.2.1. Расходы на поддержку социально-значимой деятельности социально-ориентированным некоммерческим организациям</t>
  </si>
  <si>
    <t>3.2.2.</t>
  </si>
  <si>
    <t>Перечень мероприятий, основных мероприятий муниципальной программы</t>
  </si>
  <si>
    <t>Показатели мероприятия</t>
  </si>
  <si>
    <t>1. Количество штатных единиц в штатном расписании Администрации Невельского района</t>
  </si>
  <si>
    <t>ставка</t>
  </si>
  <si>
    <t>2. Количество транспортных средств, находящихся в собственности Администрации района</t>
  </si>
  <si>
    <t>3. Общая площадь зданий, находящихся в собственности, владении, пользовании Администрации района</t>
  </si>
  <si>
    <t>кв.м</t>
  </si>
  <si>
    <t xml:space="preserve">4. Количество автоматизированных рабочих мест </t>
  </si>
  <si>
    <t>1. Численность работников</t>
  </si>
  <si>
    <t>чел.</t>
  </si>
  <si>
    <t>1. Количество штатных единиц в штатном расписании Администрации района, осуществляющих указанные полномочия</t>
  </si>
  <si>
    <t>1.Численность работников Администрации Невельского района, прошедших обучение в области гражданской обороны</t>
  </si>
  <si>
    <t>1.Количество получателей доплат к пенсиям</t>
  </si>
  <si>
    <t>1. Количество получателей доплат</t>
  </si>
  <si>
    <t>1. Количество работников, исполняющих полномочия по ведению регистра МНПА</t>
  </si>
  <si>
    <t>1. Наличие административной комиссии по рассмотрению  дел об административных правонарушениях при Администрации Невельского района</t>
  </si>
  <si>
    <t>1. Количество кандидатов в присяжные заседатели федеральных судов общей юрисдикции в РФ, внесенных в отчетном году</t>
  </si>
  <si>
    <t>1. Количество сельских поселений, на территориях которых отсутвтуют военные комиссариаты</t>
  </si>
  <si>
    <t xml:space="preserve">Мероприятие 1.1.13. Проведение Всероссийских переписей </t>
  </si>
  <si>
    <t>1.Количество инструкторских участков</t>
  </si>
  <si>
    <t>1. Количество выборных кампаний</t>
  </si>
  <si>
    <t xml:space="preserve">Мероприятие 1.1.16. Расходы на исполнение органами местного самоуправления отдельных госдарственных полномочий по формированию торгового реестра </t>
  </si>
  <si>
    <t xml:space="preserve">1.Численность работников Администрации Невельского района, осуществляющих полномочия по формированию торгового реестра </t>
  </si>
  <si>
    <t>Мероприятие 1.1.17. Возмещение затрат организациям, осуществляющим опубликование муниципальных правовых актов</t>
  </si>
  <si>
    <t>1.Площадь опубликованных нормативно-правовых актов</t>
  </si>
  <si>
    <t>кв.см.</t>
  </si>
  <si>
    <t>2.Минимальный тираж периодических печатных изданий</t>
  </si>
  <si>
    <t>экз.</t>
  </si>
  <si>
    <t>1.Количество обработок</t>
  </si>
  <si>
    <t>раз</t>
  </si>
  <si>
    <t>Мероприятие 2.1.1. Осуществление выплат по опалате труда и обеспечение функций муниципальных органов</t>
  </si>
  <si>
    <t>1. Количество штатных единиц финансового управления Администрации района</t>
  </si>
  <si>
    <t>2. Количество транспортных средств, находящихся в собственности финанового управления Администрации района</t>
  </si>
  <si>
    <t>3. Количество автоматизированных рабочих мест</t>
  </si>
  <si>
    <t>Мероприятие 2.1.2. Работники, занимающие должности, не отнеченные к должностям муниципальной службы</t>
  </si>
  <si>
    <t>1. Количество штатных единиц</t>
  </si>
  <si>
    <t>1. Наличие автоматизированной системы, обеспечивающей формирование программного бюджета</t>
  </si>
  <si>
    <t>2. Количество дополнительных программных модулей автоматизированной системы</t>
  </si>
  <si>
    <t>1. Количество поселений, получающих  дотацию из фонда финансовой поддержки</t>
  </si>
  <si>
    <t>1. Количество дней  пользования кредитом</t>
  </si>
  <si>
    <t>дни</t>
  </si>
  <si>
    <t>1. Доля граждан, получивших единовременную выплату в связи с  празднованием очередной годовщины Победы в Великой Отечественной войне, в общей численности граждан, имеющих право на данную льготу</t>
  </si>
  <si>
    <t>1. Количество общественных организаций, получивших субсидию из местного бюджета</t>
  </si>
  <si>
    <t>Мероприятие 3.2.2. Поддержка добровольческих (волонтерских) и некоммерческих организаций в целях реализации социокультурных проектов в сфере культуры</t>
  </si>
  <si>
    <t>Минимальное количество участников мероприятий</t>
  </si>
  <si>
    <t>1.1.20.</t>
  </si>
  <si>
    <t>Мероприятие 1.1.20.  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</si>
  <si>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Мероприятие 1.1.12. Предоставление средств субвенции на осуществление первичного воинского учета органами местного самоуправления поселений</t>
  </si>
  <si>
    <t>1.1.21.</t>
  </si>
  <si>
    <t>Мероприятие 1.1.21. 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</si>
  <si>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1.Количество выплат</t>
  </si>
  <si>
    <t>1.Количество выпусков газет</t>
  </si>
  <si>
    <t>1.Количество заключенных договоров</t>
  </si>
  <si>
    <t xml:space="preserve">Мероприятие 1.1.17. Возмещение затрат организациям, осуществляющим производство и выпуск муниципального периодического печатного издания  </t>
  </si>
  <si>
    <t>3.1.3.</t>
  </si>
  <si>
    <t>Мероприятие 3.1.3.            Исполнение судебных актов, связанных с выплатой денежных средств на приобретение жилого помещения</t>
  </si>
  <si>
    <t>Мероприятие 3.1.3. Исполнение судебных актов, связанных с выплатой денежных средств на приобретение жилого помещения</t>
  </si>
  <si>
    <t>1. Количество судебных актов</t>
  </si>
  <si>
    <t>Мероприятие 1.1.12. Предоставление средств субвенции на осуществление первичного воинского учета  огранами местного самоуправления поселений</t>
  </si>
  <si>
    <r>
      <rPr>
        <b/>
        <sz val="11"/>
        <color theme="1"/>
        <rFont val="Times New Roman"/>
        <family val="1"/>
        <charset val="204"/>
      </rPr>
      <t>Основное мероприятие 3.2. «</t>
    </r>
    <r>
      <rPr>
        <sz val="11"/>
        <color theme="1"/>
        <rFont val="Times New Roman"/>
        <family val="1"/>
        <charset val="204"/>
      </rPr>
      <t>Оказание поддержки социально-ориентированным некоммерческим организациям на территории МО "Невельский район"</t>
    </r>
  </si>
  <si>
    <r>
      <t>Приложение  №1 к постановлению Администрации Невельского района от _________</t>
    </r>
    <r>
      <rPr>
        <b/>
        <sz val="12"/>
        <rFont val="Times New Roman"/>
        <family val="1"/>
        <charset val="204"/>
      </rPr>
      <t>№   ____</t>
    </r>
    <r>
      <rPr>
        <b/>
        <u/>
        <sz val="12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 xml:space="preserve"> 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«Приложение № 3 </t>
    </r>
    <r>
      <rPr>
        <sz val="12"/>
        <color theme="1"/>
        <rFont val="Times New Roman"/>
        <family val="1"/>
        <charset val="204"/>
      </rPr>
      <t>к муниципальной  программе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</t>
    </r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</si>
  <si>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</t>
  </si>
  <si>
    <t>Подпрограмма 1. «Обеспечение функционирования администрации муниципального образования»</t>
  </si>
  <si>
    <r>
      <rPr>
        <b/>
        <sz val="11"/>
        <color theme="1"/>
        <rFont val="Times New Roman"/>
        <family val="1"/>
        <charset val="204"/>
      </rPr>
      <t>Основное мероприятие 1.1.</t>
    </r>
    <r>
      <rPr>
        <sz val="11"/>
        <color theme="1"/>
        <rFont val="Times New Roman"/>
        <family val="1"/>
        <charset val="204"/>
      </rPr>
      <t xml:space="preserve"> «Функционирование администрации муниципального образования»</t>
    </r>
  </si>
  <si>
    <t>Подпрограмма 2. «Совершенствование и развитие бюджетного процесса , управление муниципальным долгом»</t>
  </si>
  <si>
    <t>Подпрограмма 3.«Социальная поддержка граждан и общественных организаций, реализация демографической политики»</t>
  </si>
  <si>
    <t>Мероприятие 3.1.1.  Осуществление единовременной выплаты гражданам РФ, постоянно проживающим на территории муниципального образования «Невельский район», в связи с празднованием очередной годовщины Победы в Великой Отечественной  войне (включая почтовый сбор за осуществление  адресной поставки выплат)</t>
  </si>
  <si>
    <r>
      <t>Основное мероприятие 1.1.</t>
    </r>
    <r>
      <rPr>
        <sz val="12"/>
        <color rgb="FF000000"/>
        <rFont val="Times New Roman"/>
        <family val="1"/>
        <charset val="204"/>
      </rPr>
      <t xml:space="preserve"> «Функционирование администрации муниципального образования»</t>
    </r>
  </si>
  <si>
    <t>Подпрограмма 2. «Совершенствование и развитие бюджетного процесса, управление муниципальным долгом»</t>
  </si>
  <si>
    <r>
      <t>Основное мероприятие 2.1.</t>
    </r>
    <r>
      <rPr>
        <sz val="12"/>
        <color rgb="FF000000"/>
        <rFont val="Times New Roman"/>
        <family val="1"/>
        <charset val="204"/>
      </rPr>
      <t xml:space="preserve"> «Совершенствование и развитие бюджетного процесса, управление муниципальным долгом»</t>
    </r>
  </si>
  <si>
    <t>Подпрограмма 3. «Социальная поддержка граждан и общественных организаций, реализация демографической политики»</t>
  </si>
  <si>
    <r>
      <t>Основное мероприятие 3.1. «</t>
    </r>
    <r>
      <rPr>
        <sz val="12"/>
        <color rgb="FF000000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</si>
  <si>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r>
      <t>Основное мероприятие 3.2. «</t>
    </r>
    <r>
      <rPr>
        <sz val="12"/>
        <color rgb="FF000000"/>
        <rFont val="Times New Roman"/>
        <family val="1"/>
        <charset val="204"/>
      </rPr>
      <t>Оказание поддержки социально-ориентированным некоммерческим организациям на территории МО «Невельский район»</t>
    </r>
  </si>
  <si>
    <t>Мероприятие 1.1.15. Возмещение затрат по созданию условий для предоставления государственных и муниципальных услуг по принципу «одного окна» на территории сельских поселений</t>
  </si>
  <si>
    <r>
      <rPr>
        <b/>
        <sz val="11"/>
        <color theme="1"/>
        <rFont val="Times New Roman"/>
        <family val="1"/>
        <charset val="204"/>
      </rPr>
      <t>Основное мероприятие 3.1. «</t>
    </r>
    <r>
      <rPr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</si>
  <si>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r>
      <rPr>
        <b/>
        <sz val="11"/>
        <color theme="1"/>
        <rFont val="Times New Roman"/>
        <family val="1"/>
        <charset val="204"/>
      </rPr>
      <t>Основное мероприятие 2.1. «</t>
    </r>
    <r>
      <rPr>
        <sz val="11"/>
        <color theme="1"/>
        <rFont val="Times New Roman"/>
        <family val="1"/>
        <charset val="204"/>
      </rPr>
      <t>Совершенствование и развитие бюджетного процесса, управление муниципальным долгом»</t>
    </r>
  </si>
  <si>
    <t xml:space="preserve">Мероприятие 1.1.15. Возмещение затрат по созданию условий для предоставления государственных и муниципальных услуг по принципу «одного окна» на территории сельских поселений </t>
  </si>
  <si>
    <t>3. Количество МНПА, сформированных с помощью АРМ «Муниципал»</t>
  </si>
  <si>
    <t>1. Количество муниципальных служащих МО «Невельский район», осуществляющих гос.полномочия в указанной сфере</t>
  </si>
  <si>
    <t>2. Количество дел, планируемых к рассмотрению в комиссии по делам несовершеннолетних и защите их прав МО «Невельский район»</t>
  </si>
  <si>
    <t>1. Количество сельских поселений в которых созданы условия для предоставления услуг по принципу «одного окна»</t>
  </si>
  <si>
    <t>2. Наличие АРМ «Муниципал»</t>
  </si>
  <si>
    <t>Мероприятие 1.1.2. Работники, занимающие должностие, не отнесенные к должностям муниципальной службы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</si>
  <si>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</t>
  </si>
  <si>
    <t>1.1.22.</t>
  </si>
  <si>
    <t xml:space="preserve">Мероприятие 1.1.22. 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</t>
  </si>
  <si>
    <t>1.Количество мероприятий</t>
  </si>
  <si>
    <r>
      <t xml:space="preserve">Приложение  к постановлению Администрации Невельского района от </t>
    </r>
    <r>
      <rPr>
        <b/>
        <u/>
        <sz val="12"/>
        <color rgb="FF000000"/>
        <rFont val="Times New Roman"/>
        <family val="1"/>
        <charset val="204"/>
      </rPr>
      <t xml:space="preserve">15.02.2023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№ </t>
    </r>
    <r>
      <rPr>
        <b/>
        <u/>
        <sz val="12"/>
        <rFont val="Times New Roman"/>
        <family val="1"/>
        <charset val="204"/>
      </rPr>
      <t>82</t>
    </r>
    <r>
      <rPr>
        <b/>
        <sz val="12"/>
        <color rgb="FF000000"/>
        <rFont val="Times New Roman"/>
        <family val="1"/>
        <charset val="204"/>
      </rPr>
      <t xml:space="preserve">                                                                                «Приложение № 4 </t>
    </r>
    <r>
      <rPr>
        <sz val="12"/>
        <color rgb="FF000000"/>
        <rFont val="Times New Roman"/>
        <family val="1"/>
        <charset val="204"/>
      </rPr>
      <t>к муниципальной программе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 и муниципальным долгом муниципального образования «Невельский район»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</si>
</sst>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7" fillId="0" borderId="0" xfId="0" applyFont="1" applyFill="1"/>
    <xf numFmtId="0" fontId="3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15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9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 wrapText="1"/>
    </xf>
    <xf numFmtId="0" fontId="4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14" fontId="3" fillId="0" borderId="4" xfId="0" applyNumberFormat="1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view="pageBreakPreview" zoomScaleNormal="100" zoomScaleSheetLayoutView="100" workbookViewId="0">
      <pane xSplit="3" ySplit="5" topLeftCell="D18" activePane="bottomRight" state="frozen"/>
      <selection pane="topRight" activeCell="D1" sqref="D1"/>
      <selection pane="bottomLeft" activeCell="A6" sqref="A6"/>
      <selection pane="bottomRight" activeCell="P2" sqref="P2"/>
    </sheetView>
  </sheetViews>
  <sheetFormatPr defaultColWidth="8.85546875" defaultRowHeight="15.75" x14ac:dyDescent="0.25"/>
  <cols>
    <col min="1" max="1" width="7.28515625" style="5" customWidth="1"/>
    <col min="2" max="2" width="23.85546875" style="6" customWidth="1"/>
    <col min="3" max="3" width="15.140625" style="7" customWidth="1"/>
    <col min="4" max="4" width="12.85546875" style="7" customWidth="1"/>
    <col min="5" max="5" width="10.28515625" style="5" customWidth="1"/>
    <col min="6" max="6" width="10.140625" style="36" customWidth="1"/>
    <col min="7" max="7" width="9.85546875" style="5" customWidth="1"/>
    <col min="8" max="8" width="9.5703125" style="5" customWidth="1"/>
    <col min="9" max="9" width="10" style="5" customWidth="1"/>
    <col min="10" max="10" width="9.85546875" style="5" customWidth="1"/>
    <col min="11" max="11" width="6.42578125" style="5" customWidth="1"/>
    <col min="12" max="13" width="6.7109375" style="5" customWidth="1"/>
    <col min="14" max="14" width="6.42578125" style="5" customWidth="1"/>
    <col min="15" max="15" width="7" style="5" customWidth="1"/>
    <col min="16" max="16" width="10.7109375" style="5" customWidth="1"/>
    <col min="17" max="17" width="16.7109375" style="5" customWidth="1"/>
    <col min="18" max="16384" width="8.85546875" style="5"/>
  </cols>
  <sheetData>
    <row r="1" spans="1:16" ht="85.5" customHeight="1" x14ac:dyDescent="0.25">
      <c r="E1" s="80" t="s">
        <v>140</v>
      </c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</row>
    <row r="3" spans="1:16" ht="24" customHeight="1" x14ac:dyDescent="0.25">
      <c r="A3" s="82" t="s">
        <v>10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 ht="15" x14ac:dyDescent="0.25">
      <c r="A4" s="84" t="s">
        <v>0</v>
      </c>
      <c r="B4" s="86" t="s">
        <v>11</v>
      </c>
      <c r="C4" s="86" t="s">
        <v>12</v>
      </c>
      <c r="D4" s="8"/>
      <c r="E4" s="84" t="s">
        <v>13</v>
      </c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</row>
    <row r="5" spans="1:16" ht="62.25" customHeight="1" x14ac:dyDescent="0.25">
      <c r="A5" s="85"/>
      <c r="B5" s="87"/>
      <c r="C5" s="87"/>
      <c r="D5" s="9"/>
      <c r="E5" s="10">
        <v>2020</v>
      </c>
      <c r="F5" s="11">
        <v>2021</v>
      </c>
      <c r="G5" s="10">
        <v>2022</v>
      </c>
      <c r="H5" s="11">
        <v>2023</v>
      </c>
      <c r="I5" s="11">
        <v>2024</v>
      </c>
      <c r="J5" s="11">
        <v>2025</v>
      </c>
      <c r="K5" s="10">
        <v>2026</v>
      </c>
      <c r="L5" s="10">
        <v>2027</v>
      </c>
      <c r="M5" s="10">
        <v>2028</v>
      </c>
      <c r="N5" s="10">
        <v>2029</v>
      </c>
      <c r="O5" s="10">
        <v>2030</v>
      </c>
      <c r="P5" s="10" t="s">
        <v>14</v>
      </c>
    </row>
    <row r="6" spans="1:16" x14ac:dyDescent="0.25">
      <c r="A6" s="88" t="s">
        <v>141</v>
      </c>
      <c r="B6" s="89"/>
      <c r="C6" s="90" t="s">
        <v>15</v>
      </c>
      <c r="D6" s="12" t="s">
        <v>14</v>
      </c>
      <c r="E6" s="13">
        <f>SUM(E7:E10)</f>
        <v>42926.7</v>
      </c>
      <c r="F6" s="14">
        <f>SUM(F7:F10)</f>
        <v>40858.299999999996</v>
      </c>
      <c r="G6" s="15">
        <f t="shared" ref="G6:O6" si="0">SUM(G7:G10)</f>
        <v>43489.4</v>
      </c>
      <c r="H6" s="13">
        <f t="shared" si="0"/>
        <v>47973.299999999996</v>
      </c>
      <c r="I6" s="13">
        <f t="shared" si="0"/>
        <v>42090.799999999996</v>
      </c>
      <c r="J6" s="13">
        <f t="shared" si="0"/>
        <v>39145.599999999999</v>
      </c>
      <c r="K6" s="13">
        <f t="shared" si="0"/>
        <v>0</v>
      </c>
      <c r="L6" s="13">
        <f t="shared" si="0"/>
        <v>0</v>
      </c>
      <c r="M6" s="13">
        <f t="shared" si="0"/>
        <v>0</v>
      </c>
      <c r="N6" s="13">
        <f t="shared" si="0"/>
        <v>0</v>
      </c>
      <c r="O6" s="13">
        <f t="shared" si="0"/>
        <v>0</v>
      </c>
      <c r="P6" s="15">
        <f>SUM(E6:O6)</f>
        <v>256484.09999999998</v>
      </c>
    </row>
    <row r="7" spans="1:16" ht="25.5" x14ac:dyDescent="0.25">
      <c r="A7" s="88"/>
      <c r="B7" s="89"/>
      <c r="C7" s="90"/>
      <c r="D7" s="12" t="s">
        <v>16</v>
      </c>
      <c r="E7" s="13">
        <f>E12+E17</f>
        <v>441.4</v>
      </c>
      <c r="F7" s="14">
        <f t="shared" ref="F7:O7" si="1">F12+F17</f>
        <v>777.9</v>
      </c>
      <c r="G7" s="13">
        <f t="shared" si="1"/>
        <v>490.09999999999997</v>
      </c>
      <c r="H7" s="13">
        <f t="shared" si="1"/>
        <v>529.5</v>
      </c>
      <c r="I7" s="13">
        <f t="shared" si="1"/>
        <v>551.79999999999995</v>
      </c>
      <c r="J7" s="13">
        <f t="shared" si="1"/>
        <v>572.79999999999995</v>
      </c>
      <c r="K7" s="13">
        <f t="shared" si="1"/>
        <v>0</v>
      </c>
      <c r="L7" s="13">
        <f t="shared" si="1"/>
        <v>0</v>
      </c>
      <c r="M7" s="13">
        <f t="shared" si="1"/>
        <v>0</v>
      </c>
      <c r="N7" s="13">
        <f t="shared" si="1"/>
        <v>0</v>
      </c>
      <c r="O7" s="13">
        <f t="shared" si="1"/>
        <v>0</v>
      </c>
      <c r="P7" s="15">
        <f t="shared" ref="P7:P20" si="2">SUM(E7:O7)</f>
        <v>3363.5</v>
      </c>
    </row>
    <row r="8" spans="1:16" ht="30" customHeight="1" x14ac:dyDescent="0.25">
      <c r="A8" s="88"/>
      <c r="B8" s="89"/>
      <c r="C8" s="90"/>
      <c r="D8" s="12" t="s">
        <v>17</v>
      </c>
      <c r="E8" s="13">
        <f>E13+E19</f>
        <v>5497.3</v>
      </c>
      <c r="F8" s="14">
        <f t="shared" ref="F8:O9" si="3">F13+F19</f>
        <v>4601.8</v>
      </c>
      <c r="G8" s="13">
        <f t="shared" si="3"/>
        <v>4741.8</v>
      </c>
      <c r="H8" s="13">
        <f t="shared" si="3"/>
        <v>8011.4</v>
      </c>
      <c r="I8" s="13">
        <f t="shared" si="3"/>
        <v>7605.4</v>
      </c>
      <c r="J8" s="13">
        <f t="shared" si="3"/>
        <v>7472.4</v>
      </c>
      <c r="K8" s="13">
        <f t="shared" si="3"/>
        <v>0</v>
      </c>
      <c r="L8" s="13">
        <f t="shared" si="3"/>
        <v>0</v>
      </c>
      <c r="M8" s="13">
        <f t="shared" si="3"/>
        <v>0</v>
      </c>
      <c r="N8" s="13">
        <f t="shared" si="3"/>
        <v>0</v>
      </c>
      <c r="O8" s="13">
        <f t="shared" si="3"/>
        <v>0</v>
      </c>
      <c r="P8" s="15">
        <f t="shared" si="2"/>
        <v>37930.100000000006</v>
      </c>
    </row>
    <row r="9" spans="1:16" ht="27.75" customHeight="1" x14ac:dyDescent="0.25">
      <c r="A9" s="88"/>
      <c r="B9" s="89"/>
      <c r="C9" s="91"/>
      <c r="D9" s="12" t="s">
        <v>18</v>
      </c>
      <c r="E9" s="13">
        <f>E14+E20</f>
        <v>36839</v>
      </c>
      <c r="F9" s="14">
        <f t="shared" si="3"/>
        <v>35403.599999999999</v>
      </c>
      <c r="G9" s="13">
        <f t="shared" si="3"/>
        <v>38182.5</v>
      </c>
      <c r="H9" s="13">
        <f t="shared" si="3"/>
        <v>39357.399999999994</v>
      </c>
      <c r="I9" s="13">
        <f t="shared" si="3"/>
        <v>33858.6</v>
      </c>
      <c r="J9" s="13">
        <f t="shared" si="3"/>
        <v>31025.4</v>
      </c>
      <c r="K9" s="13">
        <f t="shared" si="3"/>
        <v>0</v>
      </c>
      <c r="L9" s="13">
        <f t="shared" si="3"/>
        <v>0</v>
      </c>
      <c r="M9" s="13">
        <f t="shared" si="3"/>
        <v>0</v>
      </c>
      <c r="N9" s="13">
        <f t="shared" si="3"/>
        <v>0</v>
      </c>
      <c r="O9" s="13">
        <f t="shared" si="3"/>
        <v>0</v>
      </c>
      <c r="P9" s="15">
        <f t="shared" si="2"/>
        <v>214666.5</v>
      </c>
    </row>
    <row r="10" spans="1:16" ht="25.5" x14ac:dyDescent="0.25">
      <c r="A10" s="88"/>
      <c r="B10" s="89"/>
      <c r="C10" s="91"/>
      <c r="D10" s="12" t="s">
        <v>19</v>
      </c>
      <c r="E10" s="13">
        <f>E15</f>
        <v>149</v>
      </c>
      <c r="F10" s="14">
        <f t="shared" ref="F10:O10" si="4">F15</f>
        <v>75</v>
      </c>
      <c r="G10" s="13">
        <f t="shared" si="4"/>
        <v>75</v>
      </c>
      <c r="H10" s="13">
        <f t="shared" si="4"/>
        <v>75</v>
      </c>
      <c r="I10" s="13">
        <f t="shared" si="4"/>
        <v>75</v>
      </c>
      <c r="J10" s="13">
        <f t="shared" si="4"/>
        <v>75</v>
      </c>
      <c r="K10" s="13">
        <f t="shared" si="4"/>
        <v>0</v>
      </c>
      <c r="L10" s="13">
        <f t="shared" si="4"/>
        <v>0</v>
      </c>
      <c r="M10" s="13">
        <f t="shared" si="4"/>
        <v>0</v>
      </c>
      <c r="N10" s="13">
        <f t="shared" si="4"/>
        <v>0</v>
      </c>
      <c r="O10" s="13">
        <f t="shared" si="4"/>
        <v>0</v>
      </c>
      <c r="P10" s="15">
        <f t="shared" si="2"/>
        <v>524</v>
      </c>
    </row>
    <row r="11" spans="1:16" x14ac:dyDescent="0.25">
      <c r="A11" s="88"/>
      <c r="B11" s="89"/>
      <c r="C11" s="90" t="s">
        <v>20</v>
      </c>
      <c r="D11" s="12" t="s">
        <v>14</v>
      </c>
      <c r="E11" s="13">
        <f>SUM(E12:E15)</f>
        <v>32973.899999999994</v>
      </c>
      <c r="F11" s="14">
        <f t="shared" ref="F11:O11" si="5">SUM(F12:F15)</f>
        <v>31647.3</v>
      </c>
      <c r="G11" s="13">
        <f t="shared" si="5"/>
        <v>33941.4</v>
      </c>
      <c r="H11" s="13">
        <f t="shared" si="5"/>
        <v>36600.899999999994</v>
      </c>
      <c r="I11" s="13">
        <f t="shared" si="5"/>
        <v>31301.9</v>
      </c>
      <c r="J11" s="13">
        <f t="shared" si="5"/>
        <v>28869.9</v>
      </c>
      <c r="K11" s="13">
        <f t="shared" si="5"/>
        <v>0</v>
      </c>
      <c r="L11" s="13">
        <f t="shared" si="5"/>
        <v>0</v>
      </c>
      <c r="M11" s="13">
        <f t="shared" si="5"/>
        <v>0</v>
      </c>
      <c r="N11" s="13">
        <f t="shared" si="5"/>
        <v>0</v>
      </c>
      <c r="O11" s="13">
        <f t="shared" si="5"/>
        <v>0</v>
      </c>
      <c r="P11" s="15">
        <f t="shared" si="2"/>
        <v>195335.3</v>
      </c>
    </row>
    <row r="12" spans="1:16" ht="25.5" x14ac:dyDescent="0.25">
      <c r="A12" s="88"/>
      <c r="B12" s="89"/>
      <c r="C12" s="91"/>
      <c r="D12" s="16" t="s">
        <v>16</v>
      </c>
      <c r="E12" s="17">
        <f>E27</f>
        <v>3.2</v>
      </c>
      <c r="F12" s="18">
        <f t="shared" ref="F12:O12" si="6">F27</f>
        <v>364.2</v>
      </c>
      <c r="G12" s="17">
        <f t="shared" si="6"/>
        <v>34.200000000000003</v>
      </c>
      <c r="H12" s="17">
        <f t="shared" si="6"/>
        <v>1.3</v>
      </c>
      <c r="I12" s="17">
        <f t="shared" si="6"/>
        <v>1.3</v>
      </c>
      <c r="J12" s="17">
        <f t="shared" si="6"/>
        <v>1.5</v>
      </c>
      <c r="K12" s="17">
        <f t="shared" si="6"/>
        <v>0</v>
      </c>
      <c r="L12" s="17">
        <f t="shared" si="6"/>
        <v>0</v>
      </c>
      <c r="M12" s="17">
        <f t="shared" si="6"/>
        <v>0</v>
      </c>
      <c r="N12" s="17">
        <f t="shared" si="6"/>
        <v>0</v>
      </c>
      <c r="O12" s="17">
        <f t="shared" si="6"/>
        <v>0</v>
      </c>
      <c r="P12" s="19">
        <f t="shared" si="2"/>
        <v>405.7</v>
      </c>
    </row>
    <row r="13" spans="1:16" ht="32.25" customHeight="1" x14ac:dyDescent="0.25">
      <c r="A13" s="88"/>
      <c r="B13" s="89"/>
      <c r="C13" s="91"/>
      <c r="D13" s="16" t="s">
        <v>17</v>
      </c>
      <c r="E13" s="17">
        <f t="shared" ref="E13:O13" si="7">E28+E97</f>
        <v>1247.3</v>
      </c>
      <c r="F13" s="17">
        <f t="shared" si="7"/>
        <v>796.8</v>
      </c>
      <c r="G13" s="17">
        <f t="shared" si="7"/>
        <v>836.8</v>
      </c>
      <c r="H13" s="17">
        <f t="shared" si="7"/>
        <v>2698.4</v>
      </c>
      <c r="I13" s="17">
        <f t="shared" si="7"/>
        <v>2328.4</v>
      </c>
      <c r="J13" s="17">
        <f t="shared" si="7"/>
        <v>2324.4</v>
      </c>
      <c r="K13" s="17">
        <f t="shared" si="7"/>
        <v>0</v>
      </c>
      <c r="L13" s="17">
        <f t="shared" si="7"/>
        <v>0</v>
      </c>
      <c r="M13" s="17">
        <f t="shared" si="7"/>
        <v>0</v>
      </c>
      <c r="N13" s="17">
        <f t="shared" si="7"/>
        <v>0</v>
      </c>
      <c r="O13" s="17">
        <f t="shared" si="7"/>
        <v>0</v>
      </c>
      <c r="P13" s="19">
        <f t="shared" si="2"/>
        <v>10232.099999999999</v>
      </c>
    </row>
    <row r="14" spans="1:16" ht="30" customHeight="1" x14ac:dyDescent="0.25">
      <c r="A14" s="89"/>
      <c r="B14" s="89"/>
      <c r="C14" s="91"/>
      <c r="D14" s="16" t="s">
        <v>18</v>
      </c>
      <c r="E14" s="17">
        <f t="shared" ref="E14:O14" si="8">E29+E98</f>
        <v>31574.399999999998</v>
      </c>
      <c r="F14" s="18">
        <f t="shared" si="8"/>
        <v>30411.3</v>
      </c>
      <c r="G14" s="17">
        <f t="shared" si="8"/>
        <v>32995.4</v>
      </c>
      <c r="H14" s="17">
        <f t="shared" si="8"/>
        <v>33826.199999999997</v>
      </c>
      <c r="I14" s="17">
        <f t="shared" si="8"/>
        <v>28897.200000000001</v>
      </c>
      <c r="J14" s="17">
        <f t="shared" si="8"/>
        <v>26469</v>
      </c>
      <c r="K14" s="17">
        <f t="shared" si="8"/>
        <v>0</v>
      </c>
      <c r="L14" s="17">
        <f t="shared" si="8"/>
        <v>0</v>
      </c>
      <c r="M14" s="17">
        <f t="shared" si="8"/>
        <v>0</v>
      </c>
      <c r="N14" s="17">
        <f t="shared" si="8"/>
        <v>0</v>
      </c>
      <c r="O14" s="17">
        <f t="shared" si="8"/>
        <v>0</v>
      </c>
      <c r="P14" s="19">
        <f t="shared" si="2"/>
        <v>184173.5</v>
      </c>
    </row>
    <row r="15" spans="1:16" ht="30.75" customHeight="1" x14ac:dyDescent="0.25">
      <c r="A15" s="89"/>
      <c r="B15" s="89"/>
      <c r="C15" s="91"/>
      <c r="D15" s="16" t="s">
        <v>19</v>
      </c>
      <c r="E15" s="17">
        <f>E30</f>
        <v>149</v>
      </c>
      <c r="F15" s="18">
        <f t="shared" ref="F15:O15" si="9">F30</f>
        <v>75</v>
      </c>
      <c r="G15" s="17">
        <f t="shared" si="9"/>
        <v>75</v>
      </c>
      <c r="H15" s="17">
        <f t="shared" si="9"/>
        <v>75</v>
      </c>
      <c r="I15" s="17">
        <f t="shared" si="9"/>
        <v>75</v>
      </c>
      <c r="J15" s="17">
        <f t="shared" si="9"/>
        <v>75</v>
      </c>
      <c r="K15" s="17">
        <f t="shared" si="9"/>
        <v>0</v>
      </c>
      <c r="L15" s="17">
        <f t="shared" si="9"/>
        <v>0</v>
      </c>
      <c r="M15" s="17">
        <f t="shared" si="9"/>
        <v>0</v>
      </c>
      <c r="N15" s="17">
        <f t="shared" si="9"/>
        <v>0</v>
      </c>
      <c r="O15" s="17">
        <f t="shared" si="9"/>
        <v>0</v>
      </c>
      <c r="P15" s="19">
        <f t="shared" si="2"/>
        <v>524</v>
      </c>
    </row>
    <row r="16" spans="1:16" x14ac:dyDescent="0.25">
      <c r="A16" s="89"/>
      <c r="B16" s="89"/>
      <c r="C16" s="90" t="s">
        <v>21</v>
      </c>
      <c r="D16" s="12" t="s">
        <v>14</v>
      </c>
      <c r="E16" s="13">
        <f>SUM(E17:E20)</f>
        <v>9952.7999999999993</v>
      </c>
      <c r="F16" s="14">
        <f t="shared" ref="F16:O16" si="10">SUM(F17:F20)</f>
        <v>9211</v>
      </c>
      <c r="G16" s="13">
        <f>SUM(G17:G20)</f>
        <v>9548</v>
      </c>
      <c r="H16" s="13">
        <f t="shared" si="10"/>
        <v>11372.4</v>
      </c>
      <c r="I16" s="13">
        <f t="shared" si="10"/>
        <v>10788.9</v>
      </c>
      <c r="J16" s="13">
        <f t="shared" si="10"/>
        <v>10275.700000000001</v>
      </c>
      <c r="K16" s="13">
        <f t="shared" si="10"/>
        <v>0</v>
      </c>
      <c r="L16" s="13">
        <f t="shared" si="10"/>
        <v>0</v>
      </c>
      <c r="M16" s="13">
        <f t="shared" si="10"/>
        <v>0</v>
      </c>
      <c r="N16" s="13">
        <f t="shared" si="10"/>
        <v>0</v>
      </c>
      <c r="O16" s="13">
        <f t="shared" si="10"/>
        <v>0</v>
      </c>
      <c r="P16" s="15">
        <f t="shared" si="2"/>
        <v>61148.800000000003</v>
      </c>
    </row>
    <row r="17" spans="1:16" ht="27.75" customHeight="1" x14ac:dyDescent="0.25">
      <c r="A17" s="89"/>
      <c r="B17" s="89"/>
      <c r="C17" s="91"/>
      <c r="D17" s="16" t="s">
        <v>16</v>
      </c>
      <c r="E17" s="17">
        <f>E32</f>
        <v>438.2</v>
      </c>
      <c r="F17" s="18">
        <f t="shared" ref="F17:O17" si="11">F32</f>
        <v>413.7</v>
      </c>
      <c r="G17" s="17">
        <f t="shared" si="11"/>
        <v>455.9</v>
      </c>
      <c r="H17" s="17">
        <f t="shared" si="11"/>
        <v>528.20000000000005</v>
      </c>
      <c r="I17" s="17">
        <f t="shared" si="11"/>
        <v>550.5</v>
      </c>
      <c r="J17" s="17">
        <f t="shared" si="11"/>
        <v>571.29999999999995</v>
      </c>
      <c r="K17" s="17">
        <f t="shared" si="11"/>
        <v>0</v>
      </c>
      <c r="L17" s="17">
        <f t="shared" si="11"/>
        <v>0</v>
      </c>
      <c r="M17" s="17">
        <f t="shared" si="11"/>
        <v>0</v>
      </c>
      <c r="N17" s="17">
        <f t="shared" si="11"/>
        <v>0</v>
      </c>
      <c r="O17" s="17">
        <f t="shared" si="11"/>
        <v>0</v>
      </c>
      <c r="P17" s="19">
        <f t="shared" si="2"/>
        <v>2957.8</v>
      </c>
    </row>
    <row r="18" spans="1:16" ht="26.25" customHeight="1" x14ac:dyDescent="0.25">
      <c r="A18" s="89"/>
      <c r="B18" s="89"/>
      <c r="C18" s="91"/>
      <c r="D18" s="16" t="s">
        <v>22</v>
      </c>
      <c r="E18" s="17"/>
      <c r="F18" s="18"/>
      <c r="G18" s="17"/>
      <c r="H18" s="17"/>
      <c r="I18" s="17"/>
      <c r="J18" s="17"/>
      <c r="K18" s="17"/>
      <c r="L18" s="17"/>
      <c r="M18" s="17"/>
      <c r="N18" s="17"/>
      <c r="O18" s="17"/>
      <c r="P18" s="19">
        <f t="shared" si="2"/>
        <v>0</v>
      </c>
    </row>
    <row r="19" spans="1:16" ht="31.5" customHeight="1" x14ac:dyDescent="0.25">
      <c r="A19" s="89"/>
      <c r="B19" s="89"/>
      <c r="C19" s="91"/>
      <c r="D19" s="16" t="s">
        <v>17</v>
      </c>
      <c r="E19" s="17">
        <f t="shared" ref="E19:O19" si="12">E84+E33</f>
        <v>4250</v>
      </c>
      <c r="F19" s="18">
        <f t="shared" si="12"/>
        <v>3805</v>
      </c>
      <c r="G19" s="17">
        <f t="shared" si="12"/>
        <v>3905</v>
      </c>
      <c r="H19" s="17">
        <f t="shared" si="12"/>
        <v>5313</v>
      </c>
      <c r="I19" s="17">
        <f t="shared" si="12"/>
        <v>5277</v>
      </c>
      <c r="J19" s="17">
        <f t="shared" si="12"/>
        <v>5148</v>
      </c>
      <c r="K19" s="17">
        <f t="shared" si="12"/>
        <v>0</v>
      </c>
      <c r="L19" s="17">
        <f t="shared" si="12"/>
        <v>0</v>
      </c>
      <c r="M19" s="17">
        <f t="shared" si="12"/>
        <v>0</v>
      </c>
      <c r="N19" s="17">
        <f t="shared" si="12"/>
        <v>0</v>
      </c>
      <c r="O19" s="17">
        <f t="shared" si="12"/>
        <v>0</v>
      </c>
      <c r="P19" s="19">
        <f t="shared" si="2"/>
        <v>27698</v>
      </c>
    </row>
    <row r="20" spans="1:16" ht="32.25" customHeight="1" x14ac:dyDescent="0.25">
      <c r="A20" s="89"/>
      <c r="B20" s="89"/>
      <c r="C20" s="91"/>
      <c r="D20" s="16" t="s">
        <v>18</v>
      </c>
      <c r="E20" s="17">
        <f t="shared" ref="E20:O20" si="13">E83+E34</f>
        <v>5264.6</v>
      </c>
      <c r="F20" s="18">
        <f t="shared" si="13"/>
        <v>4992.3</v>
      </c>
      <c r="G20" s="17">
        <f t="shared" si="13"/>
        <v>5187.1000000000004</v>
      </c>
      <c r="H20" s="17">
        <f t="shared" si="13"/>
        <v>5531.2</v>
      </c>
      <c r="I20" s="17">
        <f t="shared" si="13"/>
        <v>4961.3999999999996</v>
      </c>
      <c r="J20" s="17">
        <f t="shared" si="13"/>
        <v>4556.3999999999996</v>
      </c>
      <c r="K20" s="17">
        <f t="shared" si="13"/>
        <v>0</v>
      </c>
      <c r="L20" s="17">
        <f t="shared" si="13"/>
        <v>0</v>
      </c>
      <c r="M20" s="17">
        <f t="shared" si="13"/>
        <v>0</v>
      </c>
      <c r="N20" s="17">
        <f t="shared" si="13"/>
        <v>0</v>
      </c>
      <c r="O20" s="17">
        <f t="shared" si="13"/>
        <v>0</v>
      </c>
      <c r="P20" s="19">
        <f t="shared" si="2"/>
        <v>30493</v>
      </c>
    </row>
    <row r="21" spans="1:16" x14ac:dyDescent="0.25">
      <c r="A21" s="92" t="s">
        <v>4</v>
      </c>
      <c r="B21" s="95" t="s">
        <v>142</v>
      </c>
      <c r="C21" s="98" t="s">
        <v>23</v>
      </c>
      <c r="D21" s="20" t="s">
        <v>14</v>
      </c>
      <c r="E21" s="15">
        <f>SUM(E22:E25)</f>
        <v>33094.999999999993</v>
      </c>
      <c r="F21" s="21">
        <f t="shared" ref="F21" si="14">SUM(F22:F25)</f>
        <v>31364.5</v>
      </c>
      <c r="G21" s="15">
        <f>SUM(G22:G25)</f>
        <v>32619.200000000001</v>
      </c>
      <c r="H21" s="15">
        <f t="shared" ref="H21:O21" si="15">SUM(H22:H25)</f>
        <v>36651</v>
      </c>
      <c r="I21" s="15">
        <f t="shared" si="15"/>
        <v>31852.400000000001</v>
      </c>
      <c r="J21" s="15">
        <f t="shared" si="15"/>
        <v>29441.200000000001</v>
      </c>
      <c r="K21" s="15">
        <f t="shared" si="15"/>
        <v>0</v>
      </c>
      <c r="L21" s="15">
        <f t="shared" si="15"/>
        <v>0</v>
      </c>
      <c r="M21" s="15">
        <f t="shared" si="15"/>
        <v>0</v>
      </c>
      <c r="N21" s="15">
        <f t="shared" si="15"/>
        <v>0</v>
      </c>
      <c r="O21" s="15">
        <f t="shared" si="15"/>
        <v>0</v>
      </c>
      <c r="P21" s="15">
        <f>SUM(E21:O21)</f>
        <v>195023.30000000002</v>
      </c>
    </row>
    <row r="22" spans="1:16" ht="25.5" x14ac:dyDescent="0.25">
      <c r="A22" s="93"/>
      <c r="B22" s="96"/>
      <c r="C22" s="99"/>
      <c r="D22" s="20" t="s">
        <v>16</v>
      </c>
      <c r="E22" s="19">
        <f>E27+E32</f>
        <v>441.4</v>
      </c>
      <c r="F22" s="22">
        <f>F27+F32</f>
        <v>777.9</v>
      </c>
      <c r="G22" s="19">
        <f t="shared" ref="G22:O24" si="16">G27+G32</f>
        <v>490.09999999999997</v>
      </c>
      <c r="H22" s="19">
        <f t="shared" si="16"/>
        <v>529.5</v>
      </c>
      <c r="I22" s="19">
        <f t="shared" si="16"/>
        <v>551.79999999999995</v>
      </c>
      <c r="J22" s="19">
        <f t="shared" si="16"/>
        <v>572.79999999999995</v>
      </c>
      <c r="K22" s="19">
        <f t="shared" si="16"/>
        <v>0</v>
      </c>
      <c r="L22" s="19">
        <f t="shared" si="16"/>
        <v>0</v>
      </c>
      <c r="M22" s="19">
        <f t="shared" si="16"/>
        <v>0</v>
      </c>
      <c r="N22" s="19">
        <f t="shared" si="16"/>
        <v>0</v>
      </c>
      <c r="O22" s="19">
        <f t="shared" si="16"/>
        <v>0</v>
      </c>
      <c r="P22" s="19">
        <f t="shared" ref="P22:P30" si="17">SUM(E22:O22)</f>
        <v>3363.5</v>
      </c>
    </row>
    <row r="23" spans="1:16" ht="28.5" customHeight="1" x14ac:dyDescent="0.25">
      <c r="A23" s="93"/>
      <c r="B23" s="96"/>
      <c r="C23" s="99"/>
      <c r="D23" s="20" t="s">
        <v>17</v>
      </c>
      <c r="E23" s="19">
        <f>E28+E33</f>
        <v>1429.3</v>
      </c>
      <c r="F23" s="22">
        <f t="shared" ref="F23:N24" si="18">F28+F33</f>
        <v>696.8</v>
      </c>
      <c r="G23" s="19">
        <f t="shared" si="18"/>
        <v>736.8</v>
      </c>
      <c r="H23" s="19">
        <f t="shared" si="18"/>
        <v>2598.4</v>
      </c>
      <c r="I23" s="19">
        <f t="shared" si="18"/>
        <v>2328.4</v>
      </c>
      <c r="J23" s="19">
        <f t="shared" si="18"/>
        <v>2324.4</v>
      </c>
      <c r="K23" s="19">
        <f t="shared" si="18"/>
        <v>0</v>
      </c>
      <c r="L23" s="19">
        <f t="shared" si="18"/>
        <v>0</v>
      </c>
      <c r="M23" s="19">
        <f t="shared" si="18"/>
        <v>0</v>
      </c>
      <c r="N23" s="19">
        <f t="shared" si="18"/>
        <v>0</v>
      </c>
      <c r="O23" s="19">
        <f t="shared" si="16"/>
        <v>0</v>
      </c>
      <c r="P23" s="19">
        <f t="shared" si="17"/>
        <v>10114.099999999999</v>
      </c>
    </row>
    <row r="24" spans="1:16" ht="28.5" customHeight="1" x14ac:dyDescent="0.25">
      <c r="A24" s="93"/>
      <c r="B24" s="96"/>
      <c r="C24" s="99"/>
      <c r="D24" s="20" t="s">
        <v>18</v>
      </c>
      <c r="E24" s="19">
        <f>E29+E34</f>
        <v>31075.299999999996</v>
      </c>
      <c r="F24" s="22">
        <f t="shared" si="18"/>
        <v>29814.799999999999</v>
      </c>
      <c r="G24" s="22">
        <f t="shared" si="18"/>
        <v>31317.3</v>
      </c>
      <c r="H24" s="19">
        <f t="shared" si="18"/>
        <v>33448.1</v>
      </c>
      <c r="I24" s="19">
        <f t="shared" si="18"/>
        <v>28897.200000000001</v>
      </c>
      <c r="J24" s="19">
        <f t="shared" si="18"/>
        <v>26469</v>
      </c>
      <c r="K24" s="19">
        <f t="shared" si="18"/>
        <v>0</v>
      </c>
      <c r="L24" s="19">
        <f t="shared" si="18"/>
        <v>0</v>
      </c>
      <c r="M24" s="19">
        <f t="shared" si="18"/>
        <v>0</v>
      </c>
      <c r="N24" s="19">
        <f t="shared" si="18"/>
        <v>0</v>
      </c>
      <c r="O24" s="19">
        <f t="shared" si="16"/>
        <v>0</v>
      </c>
      <c r="P24" s="19">
        <f t="shared" si="17"/>
        <v>181021.7</v>
      </c>
    </row>
    <row r="25" spans="1:16" ht="25.5" x14ac:dyDescent="0.25">
      <c r="A25" s="93"/>
      <c r="B25" s="96"/>
      <c r="C25" s="99"/>
      <c r="D25" s="20" t="s">
        <v>19</v>
      </c>
      <c r="E25" s="19">
        <f>E39</f>
        <v>149</v>
      </c>
      <c r="F25" s="22">
        <f t="shared" ref="F25:O25" si="19">F39</f>
        <v>75</v>
      </c>
      <c r="G25" s="19">
        <f t="shared" si="19"/>
        <v>75</v>
      </c>
      <c r="H25" s="19">
        <f t="shared" si="19"/>
        <v>75</v>
      </c>
      <c r="I25" s="19">
        <f t="shared" si="19"/>
        <v>75</v>
      </c>
      <c r="J25" s="19">
        <f t="shared" si="19"/>
        <v>75</v>
      </c>
      <c r="K25" s="19">
        <f t="shared" si="19"/>
        <v>0</v>
      </c>
      <c r="L25" s="19">
        <f t="shared" si="19"/>
        <v>0</v>
      </c>
      <c r="M25" s="19">
        <f t="shared" si="19"/>
        <v>0</v>
      </c>
      <c r="N25" s="19">
        <f t="shared" si="19"/>
        <v>0</v>
      </c>
      <c r="O25" s="19">
        <f t="shared" si="19"/>
        <v>0</v>
      </c>
      <c r="P25" s="19">
        <f t="shared" si="17"/>
        <v>524</v>
      </c>
    </row>
    <row r="26" spans="1:16" x14ac:dyDescent="0.25">
      <c r="A26" s="93"/>
      <c r="B26" s="96"/>
      <c r="C26" s="98" t="s">
        <v>20</v>
      </c>
      <c r="D26" s="20" t="s">
        <v>14</v>
      </c>
      <c r="E26" s="15">
        <f>SUM(E27:E30)</f>
        <v>32326.699999999997</v>
      </c>
      <c r="F26" s="21">
        <f t="shared" ref="F26:H26" si="20">SUM(F27:F30)</f>
        <v>30950.799999999999</v>
      </c>
      <c r="G26" s="15">
        <f t="shared" si="20"/>
        <v>32163.3</v>
      </c>
      <c r="H26" s="15">
        <f t="shared" si="20"/>
        <v>36122.799999999996</v>
      </c>
      <c r="I26" s="15">
        <f>SUM(I27:I30)</f>
        <v>31301.9</v>
      </c>
      <c r="J26" s="15">
        <f t="shared" ref="J26:O26" si="21">SUM(J27:J30)</f>
        <v>28869.9</v>
      </c>
      <c r="K26" s="15">
        <f t="shared" si="21"/>
        <v>0</v>
      </c>
      <c r="L26" s="15">
        <f t="shared" si="21"/>
        <v>0</v>
      </c>
      <c r="M26" s="15">
        <f t="shared" si="21"/>
        <v>0</v>
      </c>
      <c r="N26" s="15">
        <f t="shared" si="21"/>
        <v>0</v>
      </c>
      <c r="O26" s="15">
        <f t="shared" si="21"/>
        <v>0</v>
      </c>
      <c r="P26" s="15">
        <f t="shared" si="17"/>
        <v>191735.4</v>
      </c>
    </row>
    <row r="27" spans="1:16" ht="25.5" x14ac:dyDescent="0.25">
      <c r="A27" s="93"/>
      <c r="B27" s="96"/>
      <c r="C27" s="99"/>
      <c r="D27" s="20" t="s">
        <v>16</v>
      </c>
      <c r="E27" s="19">
        <f>E41</f>
        <v>3.2</v>
      </c>
      <c r="F27" s="22">
        <f t="shared" ref="F27:O30" si="22">F41</f>
        <v>364.2</v>
      </c>
      <c r="G27" s="19">
        <f>G41</f>
        <v>34.200000000000003</v>
      </c>
      <c r="H27" s="19">
        <f t="shared" si="22"/>
        <v>1.3</v>
      </c>
      <c r="I27" s="19">
        <f t="shared" si="22"/>
        <v>1.3</v>
      </c>
      <c r="J27" s="19">
        <f t="shared" si="22"/>
        <v>1.5</v>
      </c>
      <c r="K27" s="19">
        <f t="shared" si="22"/>
        <v>0</v>
      </c>
      <c r="L27" s="19">
        <f t="shared" si="22"/>
        <v>0</v>
      </c>
      <c r="M27" s="19">
        <f t="shared" si="22"/>
        <v>0</v>
      </c>
      <c r="N27" s="19">
        <f t="shared" si="22"/>
        <v>0</v>
      </c>
      <c r="O27" s="19">
        <f t="shared" si="22"/>
        <v>0</v>
      </c>
      <c r="P27" s="19">
        <f t="shared" si="17"/>
        <v>405.7</v>
      </c>
    </row>
    <row r="28" spans="1:16" ht="25.5" customHeight="1" x14ac:dyDescent="0.25">
      <c r="A28" s="93"/>
      <c r="B28" s="96"/>
      <c r="C28" s="99"/>
      <c r="D28" s="20" t="s">
        <v>17</v>
      </c>
      <c r="E28" s="19">
        <f>E42</f>
        <v>1247.3</v>
      </c>
      <c r="F28" s="22">
        <f t="shared" si="22"/>
        <v>696.8</v>
      </c>
      <c r="G28" s="19">
        <f t="shared" si="22"/>
        <v>736.8</v>
      </c>
      <c r="H28" s="19">
        <f t="shared" si="22"/>
        <v>2598.4</v>
      </c>
      <c r="I28" s="19">
        <f t="shared" si="22"/>
        <v>2328.4</v>
      </c>
      <c r="J28" s="19">
        <f t="shared" si="22"/>
        <v>2324.4</v>
      </c>
      <c r="K28" s="19">
        <f t="shared" si="22"/>
        <v>0</v>
      </c>
      <c r="L28" s="19">
        <f t="shared" si="22"/>
        <v>0</v>
      </c>
      <c r="M28" s="19">
        <f t="shared" si="22"/>
        <v>0</v>
      </c>
      <c r="N28" s="19">
        <f t="shared" si="22"/>
        <v>0</v>
      </c>
      <c r="O28" s="19">
        <f t="shared" si="22"/>
        <v>0</v>
      </c>
      <c r="P28" s="19">
        <f t="shared" si="17"/>
        <v>9932.0999999999985</v>
      </c>
    </row>
    <row r="29" spans="1:16" ht="28.5" customHeight="1" x14ac:dyDescent="0.25">
      <c r="A29" s="93"/>
      <c r="B29" s="96"/>
      <c r="C29" s="99"/>
      <c r="D29" s="20" t="s">
        <v>18</v>
      </c>
      <c r="E29" s="19">
        <f>E43</f>
        <v>30927.199999999997</v>
      </c>
      <c r="F29" s="22">
        <f t="shared" si="22"/>
        <v>29814.799999999999</v>
      </c>
      <c r="G29" s="19">
        <f t="shared" si="22"/>
        <v>31317.3</v>
      </c>
      <c r="H29" s="19">
        <f t="shared" si="22"/>
        <v>33448.1</v>
      </c>
      <c r="I29" s="19">
        <f t="shared" si="22"/>
        <v>28897.200000000001</v>
      </c>
      <c r="J29" s="19">
        <f t="shared" si="22"/>
        <v>26469</v>
      </c>
      <c r="K29" s="19">
        <f t="shared" si="22"/>
        <v>0</v>
      </c>
      <c r="L29" s="19">
        <f t="shared" si="22"/>
        <v>0</v>
      </c>
      <c r="M29" s="19">
        <f t="shared" si="22"/>
        <v>0</v>
      </c>
      <c r="N29" s="19">
        <f t="shared" si="22"/>
        <v>0</v>
      </c>
      <c r="O29" s="19">
        <f t="shared" si="22"/>
        <v>0</v>
      </c>
      <c r="P29" s="19">
        <f t="shared" si="17"/>
        <v>180873.60000000001</v>
      </c>
    </row>
    <row r="30" spans="1:16" ht="29.25" customHeight="1" x14ac:dyDescent="0.25">
      <c r="A30" s="93"/>
      <c r="B30" s="96"/>
      <c r="C30" s="99"/>
      <c r="D30" s="20" t="s">
        <v>19</v>
      </c>
      <c r="E30" s="19">
        <f>E44</f>
        <v>149</v>
      </c>
      <c r="F30" s="22">
        <f t="shared" si="22"/>
        <v>75</v>
      </c>
      <c r="G30" s="19">
        <f t="shared" si="22"/>
        <v>75</v>
      </c>
      <c r="H30" s="19">
        <f t="shared" si="22"/>
        <v>75</v>
      </c>
      <c r="I30" s="19">
        <f t="shared" si="22"/>
        <v>75</v>
      </c>
      <c r="J30" s="19">
        <f t="shared" si="22"/>
        <v>75</v>
      </c>
      <c r="K30" s="19">
        <f t="shared" si="22"/>
        <v>0</v>
      </c>
      <c r="L30" s="19">
        <f t="shared" si="22"/>
        <v>0</v>
      </c>
      <c r="M30" s="19">
        <f t="shared" si="22"/>
        <v>0</v>
      </c>
      <c r="N30" s="19">
        <f t="shared" si="22"/>
        <v>0</v>
      </c>
      <c r="O30" s="19">
        <f t="shared" si="22"/>
        <v>0</v>
      </c>
      <c r="P30" s="19">
        <f t="shared" si="17"/>
        <v>524</v>
      </c>
    </row>
    <row r="31" spans="1:16" x14ac:dyDescent="0.25">
      <c r="A31" s="93"/>
      <c r="B31" s="96"/>
      <c r="C31" s="100" t="s">
        <v>21</v>
      </c>
      <c r="D31" s="20" t="s">
        <v>14</v>
      </c>
      <c r="E31" s="15">
        <f>E32+E33+E34</f>
        <v>768.30000000000007</v>
      </c>
      <c r="F31" s="21">
        <f t="shared" ref="F31:O31" si="23">F32+F33+F34</f>
        <v>413.7</v>
      </c>
      <c r="G31" s="15">
        <f t="shared" si="23"/>
        <v>455.9</v>
      </c>
      <c r="H31" s="15">
        <f t="shared" si="23"/>
        <v>528.20000000000005</v>
      </c>
      <c r="I31" s="15">
        <f t="shared" si="23"/>
        <v>550.5</v>
      </c>
      <c r="J31" s="15">
        <f t="shared" si="23"/>
        <v>571.29999999999995</v>
      </c>
      <c r="K31" s="15">
        <f t="shared" si="23"/>
        <v>0</v>
      </c>
      <c r="L31" s="15">
        <f t="shared" si="23"/>
        <v>0</v>
      </c>
      <c r="M31" s="15">
        <f t="shared" si="23"/>
        <v>0</v>
      </c>
      <c r="N31" s="15">
        <f t="shared" si="23"/>
        <v>0</v>
      </c>
      <c r="O31" s="15">
        <f t="shared" si="23"/>
        <v>0</v>
      </c>
      <c r="P31" s="15">
        <f t="shared" ref="P31:P53" si="24">SUM(E31:I31)</f>
        <v>2716.6000000000004</v>
      </c>
    </row>
    <row r="32" spans="1:16" ht="25.5" x14ac:dyDescent="0.25">
      <c r="A32" s="93"/>
      <c r="B32" s="96"/>
      <c r="C32" s="101"/>
      <c r="D32" s="20" t="s">
        <v>16</v>
      </c>
      <c r="E32" s="19">
        <f>E46</f>
        <v>438.2</v>
      </c>
      <c r="F32" s="22">
        <f t="shared" ref="F32:O34" si="25">F46</f>
        <v>413.7</v>
      </c>
      <c r="G32" s="19">
        <f t="shared" si="25"/>
        <v>455.9</v>
      </c>
      <c r="H32" s="19">
        <f t="shared" si="25"/>
        <v>528.20000000000005</v>
      </c>
      <c r="I32" s="19">
        <f t="shared" si="25"/>
        <v>550.5</v>
      </c>
      <c r="J32" s="19">
        <f t="shared" si="25"/>
        <v>571.29999999999995</v>
      </c>
      <c r="K32" s="19">
        <f t="shared" si="25"/>
        <v>0</v>
      </c>
      <c r="L32" s="19">
        <f t="shared" si="25"/>
        <v>0</v>
      </c>
      <c r="M32" s="19">
        <f t="shared" si="25"/>
        <v>0</v>
      </c>
      <c r="N32" s="19">
        <f t="shared" si="25"/>
        <v>0</v>
      </c>
      <c r="O32" s="19">
        <f t="shared" si="25"/>
        <v>0</v>
      </c>
      <c r="P32" s="19">
        <f>SUM(E32:O32)</f>
        <v>2957.8</v>
      </c>
    </row>
    <row r="33" spans="1:16" ht="24.75" customHeight="1" x14ac:dyDescent="0.25">
      <c r="A33" s="93"/>
      <c r="B33" s="96"/>
      <c r="C33" s="101"/>
      <c r="D33" s="20" t="s">
        <v>17</v>
      </c>
      <c r="E33" s="19">
        <f>E47</f>
        <v>182</v>
      </c>
      <c r="F33" s="22">
        <f t="shared" si="25"/>
        <v>0</v>
      </c>
      <c r="G33" s="19">
        <f t="shared" si="25"/>
        <v>0</v>
      </c>
      <c r="H33" s="19">
        <f t="shared" si="25"/>
        <v>0</v>
      </c>
      <c r="I33" s="19">
        <f t="shared" si="25"/>
        <v>0</v>
      </c>
      <c r="J33" s="19">
        <f t="shared" si="25"/>
        <v>0</v>
      </c>
      <c r="K33" s="19">
        <f t="shared" si="25"/>
        <v>0</v>
      </c>
      <c r="L33" s="19">
        <f t="shared" si="25"/>
        <v>0</v>
      </c>
      <c r="M33" s="19">
        <f t="shared" si="25"/>
        <v>0</v>
      </c>
      <c r="N33" s="19">
        <f t="shared" si="25"/>
        <v>0</v>
      </c>
      <c r="O33" s="19">
        <f t="shared" si="25"/>
        <v>0</v>
      </c>
      <c r="P33" s="19">
        <f>SUM(E33:O33)</f>
        <v>182</v>
      </c>
    </row>
    <row r="34" spans="1:16" ht="24.75" customHeight="1" x14ac:dyDescent="0.25">
      <c r="A34" s="94"/>
      <c r="B34" s="97"/>
      <c r="C34" s="102"/>
      <c r="D34" s="23" t="s">
        <v>18</v>
      </c>
      <c r="E34" s="19">
        <f>E48</f>
        <v>148.1</v>
      </c>
      <c r="F34" s="22">
        <f t="shared" si="25"/>
        <v>0</v>
      </c>
      <c r="G34" s="19">
        <f t="shared" si="25"/>
        <v>0</v>
      </c>
      <c r="H34" s="19">
        <f t="shared" si="25"/>
        <v>0</v>
      </c>
      <c r="I34" s="19">
        <f t="shared" si="25"/>
        <v>0</v>
      </c>
      <c r="J34" s="19">
        <f t="shared" si="25"/>
        <v>0</v>
      </c>
      <c r="K34" s="19">
        <f t="shared" si="25"/>
        <v>0</v>
      </c>
      <c r="L34" s="19">
        <f t="shared" si="25"/>
        <v>0</v>
      </c>
      <c r="M34" s="19">
        <f t="shared" si="25"/>
        <v>0</v>
      </c>
      <c r="N34" s="19">
        <f t="shared" si="25"/>
        <v>0</v>
      </c>
      <c r="O34" s="19">
        <f t="shared" si="25"/>
        <v>0</v>
      </c>
      <c r="P34" s="19">
        <f>SUM(E34:O34)</f>
        <v>148.1</v>
      </c>
    </row>
    <row r="35" spans="1:16" ht="15.75" customHeight="1" x14ac:dyDescent="0.25">
      <c r="A35" s="112" t="s">
        <v>24</v>
      </c>
      <c r="B35" s="115" t="s">
        <v>143</v>
      </c>
      <c r="C35" s="118" t="s">
        <v>23</v>
      </c>
      <c r="D35" s="20" t="s">
        <v>14</v>
      </c>
      <c r="E35" s="24">
        <f>SUM(E36:E39)</f>
        <v>33094.999999999993</v>
      </c>
      <c r="F35" s="25">
        <f t="shared" ref="F35:O35" si="26">SUM(F36:F39)</f>
        <v>31364.5</v>
      </c>
      <c r="G35" s="24">
        <f t="shared" si="26"/>
        <v>32619.200000000001</v>
      </c>
      <c r="H35" s="24">
        <f t="shared" si="26"/>
        <v>36651</v>
      </c>
      <c r="I35" s="71">
        <f t="shared" si="26"/>
        <v>31852.400000000001</v>
      </c>
      <c r="J35" s="71">
        <f t="shared" si="26"/>
        <v>29441.200000000001</v>
      </c>
      <c r="K35" s="24">
        <f t="shared" si="26"/>
        <v>0</v>
      </c>
      <c r="L35" s="24">
        <f t="shared" si="26"/>
        <v>0</v>
      </c>
      <c r="M35" s="24">
        <f t="shared" si="26"/>
        <v>0</v>
      </c>
      <c r="N35" s="24">
        <f t="shared" si="26"/>
        <v>0</v>
      </c>
      <c r="O35" s="24">
        <f t="shared" si="26"/>
        <v>0</v>
      </c>
      <c r="P35" s="15">
        <f t="shared" ref="P35:P39" si="27">SUM(E35:O35)</f>
        <v>195023.30000000002</v>
      </c>
    </row>
    <row r="36" spans="1:16" ht="25.5" x14ac:dyDescent="0.25">
      <c r="A36" s="113"/>
      <c r="B36" s="116"/>
      <c r="C36" s="99"/>
      <c r="D36" s="23" t="s">
        <v>16</v>
      </c>
      <c r="E36" s="26">
        <f>E41+E46</f>
        <v>441.4</v>
      </c>
      <c r="F36" s="27">
        <f t="shared" ref="F36:O36" si="28">F41+F46</f>
        <v>777.9</v>
      </c>
      <c r="G36" s="26">
        <f t="shared" si="28"/>
        <v>490.09999999999997</v>
      </c>
      <c r="H36" s="26">
        <f t="shared" si="28"/>
        <v>529.5</v>
      </c>
      <c r="I36" s="26">
        <f t="shared" si="28"/>
        <v>551.79999999999995</v>
      </c>
      <c r="J36" s="26">
        <f t="shared" si="28"/>
        <v>572.79999999999995</v>
      </c>
      <c r="K36" s="26">
        <f t="shared" si="28"/>
        <v>0</v>
      </c>
      <c r="L36" s="26">
        <f t="shared" si="28"/>
        <v>0</v>
      </c>
      <c r="M36" s="26">
        <f t="shared" si="28"/>
        <v>0</v>
      </c>
      <c r="N36" s="26">
        <f t="shared" si="28"/>
        <v>0</v>
      </c>
      <c r="O36" s="26">
        <f t="shared" si="28"/>
        <v>0</v>
      </c>
      <c r="P36" s="19">
        <f t="shared" si="27"/>
        <v>3363.5</v>
      </c>
    </row>
    <row r="37" spans="1:16" ht="25.5" customHeight="1" x14ac:dyDescent="0.25">
      <c r="A37" s="113"/>
      <c r="B37" s="116"/>
      <c r="C37" s="99"/>
      <c r="D37" s="23" t="s">
        <v>17</v>
      </c>
      <c r="E37" s="26">
        <f t="shared" ref="E37:O38" si="29">E42+E47</f>
        <v>1429.3</v>
      </c>
      <c r="F37" s="27">
        <f t="shared" si="29"/>
        <v>696.8</v>
      </c>
      <c r="G37" s="26">
        <f t="shared" si="29"/>
        <v>736.8</v>
      </c>
      <c r="H37" s="26">
        <f t="shared" si="29"/>
        <v>2598.4</v>
      </c>
      <c r="I37" s="26">
        <f t="shared" si="29"/>
        <v>2328.4</v>
      </c>
      <c r="J37" s="26">
        <f t="shared" si="29"/>
        <v>2324.4</v>
      </c>
      <c r="K37" s="26">
        <f t="shared" si="29"/>
        <v>0</v>
      </c>
      <c r="L37" s="26">
        <f t="shared" si="29"/>
        <v>0</v>
      </c>
      <c r="M37" s="26">
        <f t="shared" si="29"/>
        <v>0</v>
      </c>
      <c r="N37" s="26">
        <f t="shared" si="29"/>
        <v>0</v>
      </c>
      <c r="O37" s="26">
        <f t="shared" si="29"/>
        <v>0</v>
      </c>
      <c r="P37" s="19">
        <f t="shared" si="27"/>
        <v>10114.099999999999</v>
      </c>
    </row>
    <row r="38" spans="1:16" ht="27.75" customHeight="1" x14ac:dyDescent="0.25">
      <c r="A38" s="113"/>
      <c r="B38" s="116"/>
      <c r="C38" s="99"/>
      <c r="D38" s="23" t="s">
        <v>18</v>
      </c>
      <c r="E38" s="26">
        <f>E43+E48</f>
        <v>31075.299999999996</v>
      </c>
      <c r="F38" s="27">
        <f t="shared" si="29"/>
        <v>29814.799999999999</v>
      </c>
      <c r="G38" s="26">
        <f t="shared" si="29"/>
        <v>31317.3</v>
      </c>
      <c r="H38" s="26">
        <f t="shared" si="29"/>
        <v>33448.1</v>
      </c>
      <c r="I38" s="26">
        <f t="shared" si="29"/>
        <v>28897.200000000001</v>
      </c>
      <c r="J38" s="26">
        <f t="shared" si="29"/>
        <v>26469</v>
      </c>
      <c r="K38" s="26">
        <f t="shared" si="29"/>
        <v>0</v>
      </c>
      <c r="L38" s="26">
        <f t="shared" si="29"/>
        <v>0</v>
      </c>
      <c r="M38" s="26">
        <f t="shared" si="29"/>
        <v>0</v>
      </c>
      <c r="N38" s="26">
        <f t="shared" si="29"/>
        <v>0</v>
      </c>
      <c r="O38" s="26">
        <f t="shared" si="29"/>
        <v>0</v>
      </c>
      <c r="P38" s="19">
        <f>SUM(E38:O38)</f>
        <v>181021.7</v>
      </c>
    </row>
    <row r="39" spans="1:16" ht="25.5" x14ac:dyDescent="0.25">
      <c r="A39" s="113"/>
      <c r="B39" s="116"/>
      <c r="C39" s="99"/>
      <c r="D39" s="23" t="s">
        <v>19</v>
      </c>
      <c r="E39" s="26">
        <f>E44</f>
        <v>149</v>
      </c>
      <c r="F39" s="27">
        <f t="shared" ref="F39:O39" si="30">F44</f>
        <v>75</v>
      </c>
      <c r="G39" s="26">
        <f t="shared" si="30"/>
        <v>75</v>
      </c>
      <c r="H39" s="26">
        <f t="shared" si="30"/>
        <v>75</v>
      </c>
      <c r="I39" s="26">
        <f t="shared" si="30"/>
        <v>75</v>
      </c>
      <c r="J39" s="26">
        <f t="shared" si="30"/>
        <v>75</v>
      </c>
      <c r="K39" s="26">
        <f t="shared" si="30"/>
        <v>0</v>
      </c>
      <c r="L39" s="26">
        <f t="shared" si="30"/>
        <v>0</v>
      </c>
      <c r="M39" s="26">
        <f t="shared" si="30"/>
        <v>0</v>
      </c>
      <c r="N39" s="26">
        <f t="shared" si="30"/>
        <v>0</v>
      </c>
      <c r="O39" s="26">
        <f t="shared" si="30"/>
        <v>0</v>
      </c>
      <c r="P39" s="19">
        <f t="shared" si="27"/>
        <v>524</v>
      </c>
    </row>
    <row r="40" spans="1:16" x14ac:dyDescent="0.25">
      <c r="A40" s="113"/>
      <c r="B40" s="116"/>
      <c r="C40" s="118" t="s">
        <v>20</v>
      </c>
      <c r="D40" s="20" t="s">
        <v>14</v>
      </c>
      <c r="E40" s="24">
        <f>SUM(E41:E44)</f>
        <v>32326.699999999997</v>
      </c>
      <c r="F40" s="25">
        <f t="shared" ref="F40:O40" si="31">SUM(F41:F44)</f>
        <v>30950.799999999999</v>
      </c>
      <c r="G40" s="24">
        <f t="shared" si="31"/>
        <v>32163.3</v>
      </c>
      <c r="H40" s="24">
        <f t="shared" si="31"/>
        <v>36122.799999999996</v>
      </c>
      <c r="I40" s="24">
        <f t="shared" si="31"/>
        <v>31301.9</v>
      </c>
      <c r="J40" s="24">
        <f t="shared" si="31"/>
        <v>28869.9</v>
      </c>
      <c r="K40" s="24">
        <f t="shared" si="31"/>
        <v>0</v>
      </c>
      <c r="L40" s="24">
        <f t="shared" si="31"/>
        <v>0</v>
      </c>
      <c r="M40" s="24">
        <f t="shared" si="31"/>
        <v>0</v>
      </c>
      <c r="N40" s="24">
        <f t="shared" si="31"/>
        <v>0</v>
      </c>
      <c r="O40" s="24">
        <f t="shared" si="31"/>
        <v>0</v>
      </c>
      <c r="P40" s="15">
        <f>SUM(E40:O40)</f>
        <v>191735.4</v>
      </c>
    </row>
    <row r="41" spans="1:16" ht="25.5" x14ac:dyDescent="0.25">
      <c r="A41" s="113"/>
      <c r="B41" s="116"/>
      <c r="C41" s="99"/>
      <c r="D41" s="23" t="s">
        <v>16</v>
      </c>
      <c r="E41" s="26">
        <f>E59+E61</f>
        <v>3.2</v>
      </c>
      <c r="F41" s="27">
        <f t="shared" ref="F41:O41" si="32">F59+F61</f>
        <v>364.2</v>
      </c>
      <c r="G41" s="26">
        <f>G59+G61</f>
        <v>34.200000000000003</v>
      </c>
      <c r="H41" s="26">
        <f t="shared" si="32"/>
        <v>1.3</v>
      </c>
      <c r="I41" s="26">
        <f t="shared" si="32"/>
        <v>1.3</v>
      </c>
      <c r="J41" s="26">
        <f t="shared" si="32"/>
        <v>1.5</v>
      </c>
      <c r="K41" s="26">
        <f t="shared" si="32"/>
        <v>0</v>
      </c>
      <c r="L41" s="26">
        <f t="shared" si="32"/>
        <v>0</v>
      </c>
      <c r="M41" s="26">
        <f t="shared" si="32"/>
        <v>0</v>
      </c>
      <c r="N41" s="26">
        <f t="shared" si="32"/>
        <v>0</v>
      </c>
      <c r="O41" s="26">
        <f t="shared" si="32"/>
        <v>0</v>
      </c>
      <c r="P41" s="19">
        <f t="shared" ref="P41:P48" si="33">SUM(E41:O41)</f>
        <v>405.7</v>
      </c>
    </row>
    <row r="42" spans="1:16" ht="27.75" customHeight="1" x14ac:dyDescent="0.25">
      <c r="A42" s="113"/>
      <c r="B42" s="116"/>
      <c r="C42" s="99"/>
      <c r="D42" s="23" t="s">
        <v>17</v>
      </c>
      <c r="E42" s="26">
        <f>E55+E56+E57+E58+E72+E66</f>
        <v>1247.3</v>
      </c>
      <c r="F42" s="27">
        <f t="shared" ref="F42" si="34">F55+F56+F57+F58+F72</f>
        <v>696.8</v>
      </c>
      <c r="G42" s="26">
        <f>G55+G56+G57+G58+G72+G78</f>
        <v>736.8</v>
      </c>
      <c r="H42" s="26">
        <f>H55+H56+H57+H58+H72+H78+H77</f>
        <v>2598.4</v>
      </c>
      <c r="I42" s="26">
        <f>I55+I56+I57+I58+I72+I78+I77</f>
        <v>2328.4</v>
      </c>
      <c r="J42" s="26">
        <f t="shared" ref="J42:O42" si="35">J55+J56+J57+J58+J72+J78+J77</f>
        <v>2324.4</v>
      </c>
      <c r="K42" s="26">
        <f t="shared" si="35"/>
        <v>0</v>
      </c>
      <c r="L42" s="26">
        <f t="shared" si="35"/>
        <v>0</v>
      </c>
      <c r="M42" s="26">
        <f t="shared" si="35"/>
        <v>0</v>
      </c>
      <c r="N42" s="26">
        <f t="shared" si="35"/>
        <v>0</v>
      </c>
      <c r="O42" s="26">
        <f t="shared" si="35"/>
        <v>0</v>
      </c>
      <c r="P42" s="19">
        <f t="shared" si="33"/>
        <v>9932.0999999999985</v>
      </c>
    </row>
    <row r="43" spans="1:16" ht="29.25" customHeight="1" x14ac:dyDescent="0.25">
      <c r="A43" s="113"/>
      <c r="B43" s="116"/>
      <c r="C43" s="99"/>
      <c r="D43" s="23" t="s">
        <v>18</v>
      </c>
      <c r="E43" s="26">
        <f>E49+E50+E51+E53+E54+E67+E73+E78</f>
        <v>30927.199999999997</v>
      </c>
      <c r="F43" s="26">
        <f t="shared" ref="F43:O43" si="36">F49+F50+F51+F53+F54+F67+F73+F78</f>
        <v>29814.799999999999</v>
      </c>
      <c r="G43" s="26">
        <f>G49+G50+G51+G53+G54+G67+G73+G76</f>
        <v>31317.3</v>
      </c>
      <c r="H43" s="79">
        <f>H49+H50+H51+H53+H54+H67+H73+H76</f>
        <v>33448.1</v>
      </c>
      <c r="I43" s="79">
        <f>I49+I50+I51+I53+I54+I67+I73+I76</f>
        <v>28897.200000000001</v>
      </c>
      <c r="J43" s="79">
        <f t="shared" ref="J43" si="37">J49+J50+J51+J53+J54+J67+J73+J76</f>
        <v>26469</v>
      </c>
      <c r="K43" s="26">
        <f t="shared" si="36"/>
        <v>0</v>
      </c>
      <c r="L43" s="26">
        <f t="shared" si="36"/>
        <v>0</v>
      </c>
      <c r="M43" s="26">
        <f t="shared" si="36"/>
        <v>0</v>
      </c>
      <c r="N43" s="26">
        <f t="shared" si="36"/>
        <v>0</v>
      </c>
      <c r="O43" s="26">
        <f t="shared" si="36"/>
        <v>0</v>
      </c>
      <c r="P43" s="19">
        <f t="shared" si="33"/>
        <v>180873.60000000001</v>
      </c>
    </row>
    <row r="44" spans="1:16" ht="25.5" x14ac:dyDescent="0.25">
      <c r="A44" s="113"/>
      <c r="B44" s="116"/>
      <c r="C44" s="99"/>
      <c r="D44" s="23" t="s">
        <v>19</v>
      </c>
      <c r="E44" s="26">
        <f>E52</f>
        <v>149</v>
      </c>
      <c r="F44" s="27">
        <f t="shared" ref="F44:O44" si="38">F52</f>
        <v>75</v>
      </c>
      <c r="G44" s="26">
        <f t="shared" si="38"/>
        <v>75</v>
      </c>
      <c r="H44" s="26">
        <f t="shared" si="38"/>
        <v>75</v>
      </c>
      <c r="I44" s="26">
        <f t="shared" si="38"/>
        <v>75</v>
      </c>
      <c r="J44" s="26">
        <f t="shared" si="38"/>
        <v>75</v>
      </c>
      <c r="K44" s="26">
        <f t="shared" si="38"/>
        <v>0</v>
      </c>
      <c r="L44" s="26">
        <f t="shared" si="38"/>
        <v>0</v>
      </c>
      <c r="M44" s="26">
        <f t="shared" si="38"/>
        <v>0</v>
      </c>
      <c r="N44" s="26">
        <f t="shared" si="38"/>
        <v>0</v>
      </c>
      <c r="O44" s="26">
        <f t="shared" si="38"/>
        <v>0</v>
      </c>
      <c r="P44" s="19">
        <f t="shared" si="33"/>
        <v>524</v>
      </c>
    </row>
    <row r="45" spans="1:16" ht="15.75" customHeight="1" x14ac:dyDescent="0.25">
      <c r="A45" s="113"/>
      <c r="B45" s="116"/>
      <c r="C45" s="109" t="s">
        <v>21</v>
      </c>
      <c r="D45" s="20" t="s">
        <v>14</v>
      </c>
      <c r="E45" s="24">
        <f>E46+E47+E48</f>
        <v>768.30000000000007</v>
      </c>
      <c r="F45" s="25">
        <f t="shared" ref="F45:O45" si="39">F46+F47+F48</f>
        <v>413.7</v>
      </c>
      <c r="G45" s="24">
        <f t="shared" si="39"/>
        <v>455.9</v>
      </c>
      <c r="H45" s="24">
        <f t="shared" si="39"/>
        <v>528.20000000000005</v>
      </c>
      <c r="I45" s="24">
        <f t="shared" si="39"/>
        <v>550.5</v>
      </c>
      <c r="J45" s="24">
        <f t="shared" si="39"/>
        <v>571.29999999999995</v>
      </c>
      <c r="K45" s="24">
        <f t="shared" si="39"/>
        <v>0</v>
      </c>
      <c r="L45" s="24">
        <f t="shared" si="39"/>
        <v>0</v>
      </c>
      <c r="M45" s="24">
        <f t="shared" si="39"/>
        <v>0</v>
      </c>
      <c r="N45" s="24">
        <f t="shared" si="39"/>
        <v>0</v>
      </c>
      <c r="O45" s="24">
        <f t="shared" si="39"/>
        <v>0</v>
      </c>
      <c r="P45" s="15">
        <f t="shared" si="33"/>
        <v>3287.9000000000005</v>
      </c>
    </row>
    <row r="46" spans="1:16" ht="25.5" x14ac:dyDescent="0.25">
      <c r="A46" s="113"/>
      <c r="B46" s="116"/>
      <c r="C46" s="110"/>
      <c r="D46" s="23" t="s">
        <v>16</v>
      </c>
      <c r="E46" s="26">
        <f>E60</f>
        <v>438.2</v>
      </c>
      <c r="F46" s="27">
        <f t="shared" ref="F46:O46" si="40">F60</f>
        <v>413.7</v>
      </c>
      <c r="G46" s="26">
        <f t="shared" si="40"/>
        <v>455.9</v>
      </c>
      <c r="H46" s="79">
        <f t="shared" si="40"/>
        <v>528.20000000000005</v>
      </c>
      <c r="I46" s="79">
        <f t="shared" si="40"/>
        <v>550.5</v>
      </c>
      <c r="J46" s="79">
        <f t="shared" si="40"/>
        <v>571.29999999999995</v>
      </c>
      <c r="K46" s="26">
        <f t="shared" si="40"/>
        <v>0</v>
      </c>
      <c r="L46" s="26">
        <f t="shared" si="40"/>
        <v>0</v>
      </c>
      <c r="M46" s="26">
        <f t="shared" si="40"/>
        <v>0</v>
      </c>
      <c r="N46" s="26">
        <f t="shared" si="40"/>
        <v>0</v>
      </c>
      <c r="O46" s="26">
        <f t="shared" si="40"/>
        <v>0</v>
      </c>
      <c r="P46" s="19">
        <f t="shared" si="33"/>
        <v>2957.8</v>
      </c>
    </row>
    <row r="47" spans="1:16" ht="31.5" customHeight="1" x14ac:dyDescent="0.25">
      <c r="A47" s="113"/>
      <c r="B47" s="116"/>
      <c r="C47" s="110"/>
      <c r="D47" s="23" t="s">
        <v>17</v>
      </c>
      <c r="E47" s="26">
        <f>E71+E69</f>
        <v>182</v>
      </c>
      <c r="F47" s="27">
        <f t="shared" ref="F47:O47" si="41">F71+F69</f>
        <v>0</v>
      </c>
      <c r="G47" s="26">
        <f t="shared" si="41"/>
        <v>0</v>
      </c>
      <c r="H47" s="26">
        <f t="shared" si="41"/>
        <v>0</v>
      </c>
      <c r="I47" s="26">
        <f t="shared" si="41"/>
        <v>0</v>
      </c>
      <c r="J47" s="26">
        <f t="shared" si="41"/>
        <v>0</v>
      </c>
      <c r="K47" s="26">
        <f t="shared" si="41"/>
        <v>0</v>
      </c>
      <c r="L47" s="26">
        <f t="shared" si="41"/>
        <v>0</v>
      </c>
      <c r="M47" s="26">
        <f t="shared" si="41"/>
        <v>0</v>
      </c>
      <c r="N47" s="26">
        <f t="shared" si="41"/>
        <v>0</v>
      </c>
      <c r="O47" s="26">
        <f t="shared" si="41"/>
        <v>0</v>
      </c>
      <c r="P47" s="19">
        <f t="shared" si="33"/>
        <v>182</v>
      </c>
    </row>
    <row r="48" spans="1:16" ht="33" customHeight="1" x14ac:dyDescent="0.25">
      <c r="A48" s="114"/>
      <c r="B48" s="117"/>
      <c r="C48" s="111"/>
      <c r="D48" s="23" t="s">
        <v>18</v>
      </c>
      <c r="E48" s="26">
        <f>E74+E75</f>
        <v>148.1</v>
      </c>
      <c r="F48" s="26">
        <f t="shared" ref="F48:O48" si="42">F74+F75</f>
        <v>0</v>
      </c>
      <c r="G48" s="26">
        <f t="shared" si="42"/>
        <v>0</v>
      </c>
      <c r="H48" s="26">
        <f t="shared" si="42"/>
        <v>0</v>
      </c>
      <c r="I48" s="26">
        <f t="shared" si="42"/>
        <v>0</v>
      </c>
      <c r="J48" s="26">
        <f t="shared" si="42"/>
        <v>0</v>
      </c>
      <c r="K48" s="26">
        <f t="shared" si="42"/>
        <v>0</v>
      </c>
      <c r="L48" s="26">
        <f t="shared" si="42"/>
        <v>0</v>
      </c>
      <c r="M48" s="26">
        <f t="shared" si="42"/>
        <v>0</v>
      </c>
      <c r="N48" s="26">
        <f t="shared" si="42"/>
        <v>0</v>
      </c>
      <c r="O48" s="26">
        <f t="shared" si="42"/>
        <v>0</v>
      </c>
      <c r="P48" s="19">
        <f t="shared" si="33"/>
        <v>148.1</v>
      </c>
    </row>
    <row r="49" spans="1:16" ht="78.75" customHeight="1" x14ac:dyDescent="0.25">
      <c r="A49" s="28" t="s">
        <v>25</v>
      </c>
      <c r="B49" s="29" t="s">
        <v>26</v>
      </c>
      <c r="C49" s="23" t="s">
        <v>20</v>
      </c>
      <c r="D49" s="23" t="s">
        <v>18</v>
      </c>
      <c r="E49" s="22">
        <v>23091.3</v>
      </c>
      <c r="F49" s="22">
        <v>23162.5</v>
      </c>
      <c r="G49" s="17">
        <v>24673.3</v>
      </c>
      <c r="H49" s="17">
        <v>24551.8</v>
      </c>
      <c r="I49" s="17">
        <v>24601.200000000001</v>
      </c>
      <c r="J49" s="17">
        <v>22173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7">
        <f>SUM(E49:O49)</f>
        <v>142253.1</v>
      </c>
    </row>
    <row r="50" spans="1:16" ht="78.75" customHeight="1" x14ac:dyDescent="0.25">
      <c r="A50" s="28" t="s">
        <v>27</v>
      </c>
      <c r="B50" s="29" t="s">
        <v>28</v>
      </c>
      <c r="C50" s="23" t="s">
        <v>20</v>
      </c>
      <c r="D50" s="23" t="s">
        <v>18</v>
      </c>
      <c r="E50" s="19">
        <v>1943.8</v>
      </c>
      <c r="F50" s="22">
        <v>2175.5</v>
      </c>
      <c r="G50" s="17">
        <v>2219</v>
      </c>
      <c r="H50" s="17">
        <v>2622</v>
      </c>
      <c r="I50" s="17">
        <v>2414</v>
      </c>
      <c r="J50" s="17">
        <v>2414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f>SUM(E50:O50)</f>
        <v>13788.3</v>
      </c>
    </row>
    <row r="51" spans="1:16" ht="53.25" customHeight="1" x14ac:dyDescent="0.25">
      <c r="A51" s="28" t="s">
        <v>29</v>
      </c>
      <c r="B51" s="29" t="s">
        <v>30</v>
      </c>
      <c r="C51" s="23" t="s">
        <v>20</v>
      </c>
      <c r="D51" s="23" t="s">
        <v>18</v>
      </c>
      <c r="E51" s="19">
        <v>1824.1</v>
      </c>
      <c r="F51" s="22">
        <v>1806.3</v>
      </c>
      <c r="G51" s="19">
        <v>1866.3</v>
      </c>
      <c r="H51" s="17">
        <v>1943.8</v>
      </c>
      <c r="I51" s="17">
        <v>1882</v>
      </c>
      <c r="J51" s="17">
        <v>1882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7">
        <f>SUM(E51:O51)</f>
        <v>11204.5</v>
      </c>
    </row>
    <row r="52" spans="1:16" ht="106.5" customHeight="1" x14ac:dyDescent="0.25">
      <c r="A52" s="28" t="s">
        <v>31</v>
      </c>
      <c r="B52" s="29" t="s">
        <v>32</v>
      </c>
      <c r="C52" s="23" t="s">
        <v>20</v>
      </c>
      <c r="D52" s="23" t="s">
        <v>19</v>
      </c>
      <c r="E52" s="19">
        <v>149</v>
      </c>
      <c r="F52" s="22">
        <v>75</v>
      </c>
      <c r="G52" s="19">
        <v>75</v>
      </c>
      <c r="H52" s="17">
        <v>75</v>
      </c>
      <c r="I52" s="17">
        <v>75</v>
      </c>
      <c r="J52" s="17">
        <v>75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f>SUM(E52:O52)</f>
        <v>524</v>
      </c>
    </row>
    <row r="53" spans="1:16" ht="68.25" customHeight="1" x14ac:dyDescent="0.25">
      <c r="A53" s="30" t="s">
        <v>33</v>
      </c>
      <c r="B53" s="29" t="s">
        <v>34</v>
      </c>
      <c r="C53" s="23" t="s">
        <v>20</v>
      </c>
      <c r="D53" s="23" t="s">
        <v>18</v>
      </c>
      <c r="E53" s="19">
        <v>50</v>
      </c>
      <c r="F53" s="22">
        <v>30</v>
      </c>
      <c r="G53" s="19">
        <v>0</v>
      </c>
      <c r="H53" s="17">
        <v>20</v>
      </c>
      <c r="I53" s="17">
        <v>0</v>
      </c>
      <c r="J53" s="17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f t="shared" si="24"/>
        <v>100</v>
      </c>
    </row>
    <row r="54" spans="1:16" ht="65.25" customHeight="1" x14ac:dyDescent="0.25">
      <c r="A54" s="28" t="s">
        <v>35</v>
      </c>
      <c r="B54" s="29" t="s">
        <v>36</v>
      </c>
      <c r="C54" s="23" t="s">
        <v>20</v>
      </c>
      <c r="D54" s="23" t="s">
        <v>18</v>
      </c>
      <c r="E54" s="22">
        <v>2087.6</v>
      </c>
      <c r="F54" s="22">
        <v>2143.5</v>
      </c>
      <c r="G54" s="19">
        <v>2161.6999999999998</v>
      </c>
      <c r="H54" s="17">
        <v>2213.5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7">
        <f t="shared" ref="P54:P61" si="43">SUM(E54:O54)</f>
        <v>8606.2999999999993</v>
      </c>
    </row>
    <row r="55" spans="1:16" ht="182.25" customHeight="1" x14ac:dyDescent="0.25">
      <c r="A55" s="28" t="s">
        <v>37</v>
      </c>
      <c r="B55" s="29" t="s">
        <v>38</v>
      </c>
      <c r="C55" s="23" t="s">
        <v>20</v>
      </c>
      <c r="D55" s="23" t="s">
        <v>17</v>
      </c>
      <c r="E55" s="19">
        <v>118.8</v>
      </c>
      <c r="F55" s="22">
        <v>118.8</v>
      </c>
      <c r="G55" s="19">
        <v>118.8</v>
      </c>
      <c r="H55" s="17">
        <v>104.4</v>
      </c>
      <c r="I55" s="17">
        <v>104.4</v>
      </c>
      <c r="J55" s="17">
        <v>104.4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f t="shared" si="43"/>
        <v>669.59999999999991</v>
      </c>
    </row>
    <row r="56" spans="1:16" ht="141.75" customHeight="1" x14ac:dyDescent="0.25">
      <c r="A56" s="28" t="s">
        <v>39</v>
      </c>
      <c r="B56" s="29" t="s">
        <v>40</v>
      </c>
      <c r="C56" s="23" t="s">
        <v>20</v>
      </c>
      <c r="D56" s="23" t="s">
        <v>17</v>
      </c>
      <c r="E56" s="19">
        <v>53</v>
      </c>
      <c r="F56" s="22">
        <v>60</v>
      </c>
      <c r="G56" s="19">
        <v>66</v>
      </c>
      <c r="H56" s="17">
        <v>67</v>
      </c>
      <c r="I56" s="17">
        <v>67</v>
      </c>
      <c r="J56" s="17">
        <v>67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f t="shared" si="43"/>
        <v>380</v>
      </c>
    </row>
    <row r="57" spans="1:16" ht="155.25" customHeight="1" x14ac:dyDescent="0.25">
      <c r="A57" s="28" t="s">
        <v>41</v>
      </c>
      <c r="B57" s="29" t="s">
        <v>42</v>
      </c>
      <c r="C57" s="23" t="s">
        <v>20</v>
      </c>
      <c r="D57" s="23" t="s">
        <v>17</v>
      </c>
      <c r="E57" s="19">
        <v>447</v>
      </c>
      <c r="F57" s="22">
        <v>515</v>
      </c>
      <c r="G57" s="19">
        <v>549</v>
      </c>
      <c r="H57" s="17">
        <v>555</v>
      </c>
      <c r="I57" s="17">
        <v>558</v>
      </c>
      <c r="J57" s="17">
        <v>554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7">
        <f t="shared" si="43"/>
        <v>3178</v>
      </c>
    </row>
    <row r="58" spans="1:16" ht="178.5" customHeight="1" x14ac:dyDescent="0.25">
      <c r="A58" s="28" t="s">
        <v>43</v>
      </c>
      <c r="B58" s="29" t="s">
        <v>44</v>
      </c>
      <c r="C58" s="23" t="s">
        <v>20</v>
      </c>
      <c r="D58" s="23" t="s">
        <v>17</v>
      </c>
      <c r="E58" s="19">
        <v>12</v>
      </c>
      <c r="F58" s="22">
        <v>1</v>
      </c>
      <c r="G58" s="19">
        <v>1</v>
      </c>
      <c r="H58" s="17">
        <v>1</v>
      </c>
      <c r="I58" s="17">
        <v>1</v>
      </c>
      <c r="J58" s="17">
        <v>1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f t="shared" si="43"/>
        <v>17</v>
      </c>
    </row>
    <row r="59" spans="1:16" ht="128.25" customHeight="1" x14ac:dyDescent="0.25">
      <c r="A59" s="28" t="s">
        <v>45</v>
      </c>
      <c r="B59" s="29" t="s">
        <v>46</v>
      </c>
      <c r="C59" s="23" t="s">
        <v>20</v>
      </c>
      <c r="D59" s="23" t="s">
        <v>16</v>
      </c>
      <c r="E59" s="19">
        <v>3.2</v>
      </c>
      <c r="F59" s="22">
        <v>3.5</v>
      </c>
      <c r="G59" s="19">
        <v>34.200000000000003</v>
      </c>
      <c r="H59" s="17">
        <v>1.3</v>
      </c>
      <c r="I59" s="17">
        <v>1.3</v>
      </c>
      <c r="J59" s="17">
        <v>1.5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f t="shared" si="43"/>
        <v>45</v>
      </c>
    </row>
    <row r="60" spans="1:16" ht="128.25" customHeight="1" x14ac:dyDescent="0.25">
      <c r="A60" s="28" t="s">
        <v>47</v>
      </c>
      <c r="B60" s="29" t="s">
        <v>127</v>
      </c>
      <c r="C60" s="23" t="s">
        <v>21</v>
      </c>
      <c r="D60" s="23" t="s">
        <v>16</v>
      </c>
      <c r="E60" s="19">
        <v>438.2</v>
      </c>
      <c r="F60" s="22">
        <v>413.7</v>
      </c>
      <c r="G60" s="19">
        <v>455.9</v>
      </c>
      <c r="H60" s="17">
        <v>528.20000000000005</v>
      </c>
      <c r="I60" s="17">
        <v>550.5</v>
      </c>
      <c r="J60" s="17">
        <v>571.29999999999995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7">
        <f t="shared" si="43"/>
        <v>2957.8</v>
      </c>
    </row>
    <row r="61" spans="1:16" ht="49.5" customHeight="1" x14ac:dyDescent="0.25">
      <c r="A61" s="28" t="s">
        <v>48</v>
      </c>
      <c r="B61" s="29" t="s">
        <v>49</v>
      </c>
      <c r="C61" s="23" t="s">
        <v>20</v>
      </c>
      <c r="D61" s="23" t="s">
        <v>16</v>
      </c>
      <c r="E61" s="19">
        <v>0</v>
      </c>
      <c r="F61" s="22">
        <v>360.7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7">
        <f t="shared" si="43"/>
        <v>360.7</v>
      </c>
    </row>
    <row r="62" spans="1:16" ht="20.25" customHeight="1" x14ac:dyDescent="0.25">
      <c r="A62" s="103" t="s">
        <v>50</v>
      </c>
      <c r="B62" s="106" t="s">
        <v>51</v>
      </c>
      <c r="C62" s="109" t="s">
        <v>52</v>
      </c>
      <c r="D62" s="31" t="s">
        <v>14</v>
      </c>
      <c r="E62" s="19">
        <f>E63+E64</f>
        <v>2475.5</v>
      </c>
      <c r="F62" s="22">
        <f t="shared" ref="F62:P64" si="44">F65+F68</f>
        <v>0</v>
      </c>
      <c r="G62" s="19">
        <f t="shared" si="44"/>
        <v>0</v>
      </c>
      <c r="H62" s="19">
        <f t="shared" si="44"/>
        <v>1700</v>
      </c>
      <c r="I62" s="19">
        <f t="shared" si="44"/>
        <v>0</v>
      </c>
      <c r="J62" s="19">
        <f t="shared" si="44"/>
        <v>0</v>
      </c>
      <c r="K62" s="19">
        <f t="shared" si="44"/>
        <v>0</v>
      </c>
      <c r="L62" s="19">
        <f t="shared" si="44"/>
        <v>0</v>
      </c>
      <c r="M62" s="19">
        <f t="shared" si="44"/>
        <v>0</v>
      </c>
      <c r="N62" s="19">
        <f t="shared" si="44"/>
        <v>0</v>
      </c>
      <c r="O62" s="19">
        <f t="shared" si="44"/>
        <v>0</v>
      </c>
      <c r="P62" s="19">
        <f>SUM(E62:O62)</f>
        <v>4175.5</v>
      </c>
    </row>
    <row r="63" spans="1:16" ht="28.5" customHeight="1" x14ac:dyDescent="0.25">
      <c r="A63" s="104"/>
      <c r="B63" s="107"/>
      <c r="C63" s="110"/>
      <c r="D63" s="23" t="s">
        <v>17</v>
      </c>
      <c r="E63" s="19">
        <f>E66+E69</f>
        <v>796.5</v>
      </c>
      <c r="F63" s="22">
        <f t="shared" si="44"/>
        <v>0</v>
      </c>
      <c r="G63" s="19">
        <f t="shared" si="44"/>
        <v>0</v>
      </c>
      <c r="H63" s="19">
        <f t="shared" si="44"/>
        <v>0</v>
      </c>
      <c r="I63" s="19">
        <f t="shared" si="44"/>
        <v>0</v>
      </c>
      <c r="J63" s="19">
        <f t="shared" si="44"/>
        <v>0</v>
      </c>
      <c r="K63" s="19">
        <f t="shared" si="44"/>
        <v>0</v>
      </c>
      <c r="L63" s="19">
        <f t="shared" si="44"/>
        <v>0</v>
      </c>
      <c r="M63" s="19">
        <f t="shared" si="44"/>
        <v>0</v>
      </c>
      <c r="N63" s="19">
        <f t="shared" si="44"/>
        <v>0</v>
      </c>
      <c r="O63" s="19">
        <f t="shared" si="44"/>
        <v>0</v>
      </c>
      <c r="P63" s="19">
        <f t="shared" si="44"/>
        <v>796.5</v>
      </c>
    </row>
    <row r="64" spans="1:16" ht="27" customHeight="1" x14ac:dyDescent="0.25">
      <c r="A64" s="104"/>
      <c r="B64" s="107"/>
      <c r="C64" s="111"/>
      <c r="D64" s="23" t="s">
        <v>18</v>
      </c>
      <c r="E64" s="19">
        <f>E67+E70</f>
        <v>1679</v>
      </c>
      <c r="F64" s="22">
        <f t="shared" si="44"/>
        <v>0</v>
      </c>
      <c r="G64" s="19">
        <f t="shared" si="44"/>
        <v>0</v>
      </c>
      <c r="H64" s="19">
        <f t="shared" si="44"/>
        <v>1700</v>
      </c>
      <c r="I64" s="19">
        <f t="shared" si="44"/>
        <v>0</v>
      </c>
      <c r="J64" s="19">
        <f t="shared" si="44"/>
        <v>0</v>
      </c>
      <c r="K64" s="19">
        <f t="shared" si="44"/>
        <v>0</v>
      </c>
      <c r="L64" s="19">
        <f t="shared" si="44"/>
        <v>0</v>
      </c>
      <c r="M64" s="19">
        <f t="shared" si="44"/>
        <v>0</v>
      </c>
      <c r="N64" s="19">
        <f t="shared" si="44"/>
        <v>0</v>
      </c>
      <c r="O64" s="19">
        <f t="shared" si="44"/>
        <v>0</v>
      </c>
      <c r="P64" s="19">
        <f t="shared" si="44"/>
        <v>3379</v>
      </c>
    </row>
    <row r="65" spans="1:16" ht="18" customHeight="1" x14ac:dyDescent="0.25">
      <c r="A65" s="104"/>
      <c r="B65" s="107"/>
      <c r="C65" s="110" t="s">
        <v>20</v>
      </c>
      <c r="D65" s="23" t="s">
        <v>53</v>
      </c>
      <c r="E65" s="19">
        <f>E66+E67</f>
        <v>2293.5</v>
      </c>
      <c r="F65" s="19">
        <f t="shared" ref="F65:H65" si="45">F66+F67</f>
        <v>0</v>
      </c>
      <c r="G65" s="19">
        <f t="shared" si="45"/>
        <v>0</v>
      </c>
      <c r="H65" s="19">
        <f t="shared" si="45"/>
        <v>1700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f t="shared" ref="P65:P87" si="46">SUM(E65:O65)</f>
        <v>3993.5</v>
      </c>
    </row>
    <row r="66" spans="1:16" ht="34.5" customHeight="1" x14ac:dyDescent="0.25">
      <c r="A66" s="104"/>
      <c r="B66" s="107"/>
      <c r="C66" s="110"/>
      <c r="D66" s="23" t="s">
        <v>17</v>
      </c>
      <c r="E66" s="19">
        <v>614.5</v>
      </c>
      <c r="F66" s="22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f t="shared" si="46"/>
        <v>614.5</v>
      </c>
    </row>
    <row r="67" spans="1:16" ht="29.25" customHeight="1" x14ac:dyDescent="0.25">
      <c r="A67" s="104"/>
      <c r="B67" s="107"/>
      <c r="C67" s="111"/>
      <c r="D67" s="23" t="s">
        <v>18</v>
      </c>
      <c r="E67" s="19">
        <v>1679</v>
      </c>
      <c r="F67" s="22">
        <v>0</v>
      </c>
      <c r="G67" s="19">
        <v>0</v>
      </c>
      <c r="H67" s="17">
        <v>1700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f t="shared" si="46"/>
        <v>3379</v>
      </c>
    </row>
    <row r="68" spans="1:16" ht="15.75" customHeight="1" x14ac:dyDescent="0.25">
      <c r="A68" s="104"/>
      <c r="B68" s="107"/>
      <c r="C68" s="109" t="s">
        <v>21</v>
      </c>
      <c r="D68" s="23" t="s">
        <v>53</v>
      </c>
      <c r="E68" s="19">
        <f>E69+E70</f>
        <v>182</v>
      </c>
      <c r="F68" s="22">
        <f t="shared" ref="F68:P68" si="47">F69+F70</f>
        <v>0</v>
      </c>
      <c r="G68" s="19">
        <f t="shared" si="47"/>
        <v>0</v>
      </c>
      <c r="H68" s="19">
        <f t="shared" si="47"/>
        <v>0</v>
      </c>
      <c r="I68" s="19">
        <f t="shared" si="47"/>
        <v>0</v>
      </c>
      <c r="J68" s="19">
        <f t="shared" si="47"/>
        <v>0</v>
      </c>
      <c r="K68" s="19">
        <f t="shared" si="47"/>
        <v>0</v>
      </c>
      <c r="L68" s="19">
        <f t="shared" si="47"/>
        <v>0</v>
      </c>
      <c r="M68" s="19">
        <f t="shared" si="47"/>
        <v>0</v>
      </c>
      <c r="N68" s="19">
        <f t="shared" si="47"/>
        <v>0</v>
      </c>
      <c r="O68" s="19">
        <f t="shared" si="47"/>
        <v>0</v>
      </c>
      <c r="P68" s="19">
        <f t="shared" si="47"/>
        <v>182</v>
      </c>
    </row>
    <row r="69" spans="1:16" ht="28.5" customHeight="1" x14ac:dyDescent="0.25">
      <c r="A69" s="104"/>
      <c r="B69" s="107"/>
      <c r="C69" s="110"/>
      <c r="D69" s="23" t="s">
        <v>17</v>
      </c>
      <c r="E69" s="22">
        <v>182</v>
      </c>
      <c r="F69" s="22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7">
        <f t="shared" si="46"/>
        <v>182</v>
      </c>
    </row>
    <row r="70" spans="1:16" ht="32.25" customHeight="1" x14ac:dyDescent="0.25">
      <c r="A70" s="105"/>
      <c r="B70" s="108"/>
      <c r="C70" s="111"/>
      <c r="D70" s="23" t="s">
        <v>18</v>
      </c>
      <c r="E70" s="19">
        <v>0</v>
      </c>
      <c r="F70" s="22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</row>
    <row r="71" spans="1:16" ht="135" x14ac:dyDescent="0.25">
      <c r="A71" s="30" t="s">
        <v>54</v>
      </c>
      <c r="B71" s="75" t="s">
        <v>156</v>
      </c>
      <c r="C71" s="23" t="s">
        <v>21</v>
      </c>
      <c r="D71" s="23" t="s">
        <v>17</v>
      </c>
      <c r="E71" s="19">
        <v>0</v>
      </c>
      <c r="F71" s="22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7">
        <f t="shared" si="46"/>
        <v>0</v>
      </c>
    </row>
    <row r="72" spans="1:16" ht="135.75" customHeight="1" x14ac:dyDescent="0.25">
      <c r="A72" s="30" t="s">
        <v>55</v>
      </c>
      <c r="B72" s="69" t="s">
        <v>56</v>
      </c>
      <c r="C72" s="23" t="s">
        <v>20</v>
      </c>
      <c r="D72" s="23" t="s">
        <v>17</v>
      </c>
      <c r="E72" s="32">
        <v>2</v>
      </c>
      <c r="F72" s="33">
        <v>2</v>
      </c>
      <c r="G72" s="32">
        <v>2</v>
      </c>
      <c r="H72" s="70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19">
        <f t="shared" si="46"/>
        <v>6</v>
      </c>
    </row>
    <row r="73" spans="1:16" ht="120" x14ac:dyDescent="0.25">
      <c r="A73" s="30" t="s">
        <v>57</v>
      </c>
      <c r="B73" s="29" t="s">
        <v>133</v>
      </c>
      <c r="C73" s="23" t="s">
        <v>20</v>
      </c>
      <c r="D73" s="23" t="s">
        <v>18</v>
      </c>
      <c r="E73" s="32">
        <v>251.4</v>
      </c>
      <c r="F73" s="33">
        <v>497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17">
        <f t="shared" si="46"/>
        <v>748.4</v>
      </c>
    </row>
    <row r="74" spans="1:16" ht="156" customHeight="1" x14ac:dyDescent="0.25">
      <c r="A74" s="30" t="s">
        <v>58</v>
      </c>
      <c r="B74" s="29" t="s">
        <v>59</v>
      </c>
      <c r="C74" s="23" t="s">
        <v>21</v>
      </c>
      <c r="D74" s="23" t="s">
        <v>18</v>
      </c>
      <c r="E74" s="32">
        <v>79.8</v>
      </c>
      <c r="F74" s="33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17">
        <f t="shared" si="46"/>
        <v>79.8</v>
      </c>
    </row>
    <row r="75" spans="1:16" ht="60.75" customHeight="1" x14ac:dyDescent="0.25">
      <c r="A75" s="34" t="s">
        <v>60</v>
      </c>
      <c r="B75" s="62" t="s">
        <v>61</v>
      </c>
      <c r="C75" s="61" t="s">
        <v>21</v>
      </c>
      <c r="D75" s="61" t="s">
        <v>18</v>
      </c>
      <c r="E75" s="32">
        <v>68.3</v>
      </c>
      <c r="F75" s="33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17">
        <f t="shared" ref="P75:P77" si="48">SUM(E75:O75)</f>
        <v>68.3</v>
      </c>
    </row>
    <row r="76" spans="1:16" ht="192" customHeight="1" x14ac:dyDescent="0.25">
      <c r="A76" s="34" t="s">
        <v>125</v>
      </c>
      <c r="B76" s="64" t="s">
        <v>126</v>
      </c>
      <c r="C76" s="65" t="s">
        <v>20</v>
      </c>
      <c r="D76" s="65" t="s">
        <v>18</v>
      </c>
      <c r="E76" s="32">
        <v>0</v>
      </c>
      <c r="F76" s="33">
        <v>0</v>
      </c>
      <c r="G76" s="32">
        <v>397</v>
      </c>
      <c r="H76" s="70">
        <v>397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17">
        <f t="shared" si="48"/>
        <v>794</v>
      </c>
    </row>
    <row r="77" spans="1:16" ht="192" customHeight="1" x14ac:dyDescent="0.25">
      <c r="A77" s="34" t="s">
        <v>128</v>
      </c>
      <c r="B77" s="78" t="s">
        <v>129</v>
      </c>
      <c r="C77" s="77" t="s">
        <v>20</v>
      </c>
      <c r="D77" s="77" t="s">
        <v>17</v>
      </c>
      <c r="E77" s="32">
        <v>0</v>
      </c>
      <c r="F77" s="33">
        <v>0</v>
      </c>
      <c r="G77" s="32">
        <v>870</v>
      </c>
      <c r="H77" s="70">
        <v>1506</v>
      </c>
      <c r="I77" s="70">
        <v>1233</v>
      </c>
      <c r="J77" s="70">
        <v>1233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17">
        <f t="shared" si="48"/>
        <v>4842</v>
      </c>
    </row>
    <row r="78" spans="1:16" ht="138" customHeight="1" x14ac:dyDescent="0.25">
      <c r="A78" s="34" t="s">
        <v>164</v>
      </c>
      <c r="B78" s="78" t="s">
        <v>163</v>
      </c>
      <c r="C78" s="61" t="s">
        <v>20</v>
      </c>
      <c r="D78" s="23" t="s">
        <v>17</v>
      </c>
      <c r="E78" s="32">
        <v>0</v>
      </c>
      <c r="F78" s="33">
        <v>0</v>
      </c>
      <c r="G78" s="32">
        <v>0</v>
      </c>
      <c r="H78" s="70">
        <v>365</v>
      </c>
      <c r="I78" s="70">
        <v>365</v>
      </c>
      <c r="J78" s="70">
        <v>365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17">
        <f t="shared" si="46"/>
        <v>1095</v>
      </c>
    </row>
    <row r="79" spans="1:16" x14ac:dyDescent="0.25">
      <c r="A79" s="92" t="s">
        <v>5</v>
      </c>
      <c r="B79" s="120" t="s">
        <v>144</v>
      </c>
      <c r="C79" s="98" t="s">
        <v>52</v>
      </c>
      <c r="D79" s="20" t="s">
        <v>14</v>
      </c>
      <c r="E79" s="15">
        <f>E80+E81</f>
        <v>9184.5</v>
      </c>
      <c r="F79" s="21">
        <f t="shared" ref="F79:O79" si="49">F80+F81</f>
        <v>8797.2999999999993</v>
      </c>
      <c r="G79" s="15">
        <f t="shared" si="49"/>
        <v>9092.1</v>
      </c>
      <c r="H79" s="15">
        <f t="shared" si="49"/>
        <v>10844.2</v>
      </c>
      <c r="I79" s="15">
        <f t="shared" si="49"/>
        <v>10238.4</v>
      </c>
      <c r="J79" s="15">
        <f t="shared" si="49"/>
        <v>9704.4</v>
      </c>
      <c r="K79" s="15">
        <f t="shared" si="49"/>
        <v>0</v>
      </c>
      <c r="L79" s="15">
        <f t="shared" si="49"/>
        <v>0</v>
      </c>
      <c r="M79" s="15">
        <f t="shared" si="49"/>
        <v>0</v>
      </c>
      <c r="N79" s="15">
        <f t="shared" si="49"/>
        <v>0</v>
      </c>
      <c r="O79" s="15">
        <f t="shared" si="49"/>
        <v>0</v>
      </c>
      <c r="P79" s="15">
        <f t="shared" si="46"/>
        <v>57860.900000000009</v>
      </c>
    </row>
    <row r="80" spans="1:16" ht="25.5" x14ac:dyDescent="0.25">
      <c r="A80" s="93"/>
      <c r="B80" s="120"/>
      <c r="C80" s="99"/>
      <c r="D80" s="20" t="s">
        <v>18</v>
      </c>
      <c r="E80" s="15">
        <f>E83</f>
        <v>5116.5</v>
      </c>
      <c r="F80" s="21">
        <f t="shared" ref="F80:O81" si="50">F83</f>
        <v>4992.3</v>
      </c>
      <c r="G80" s="15">
        <f t="shared" si="50"/>
        <v>5187.1000000000004</v>
      </c>
      <c r="H80" s="15">
        <f t="shared" si="50"/>
        <v>5531.2</v>
      </c>
      <c r="I80" s="15">
        <f t="shared" si="50"/>
        <v>4961.3999999999996</v>
      </c>
      <c r="J80" s="15">
        <f t="shared" si="50"/>
        <v>4556.3999999999996</v>
      </c>
      <c r="K80" s="15">
        <f t="shared" si="50"/>
        <v>0</v>
      </c>
      <c r="L80" s="15">
        <f t="shared" si="50"/>
        <v>0</v>
      </c>
      <c r="M80" s="15">
        <f t="shared" si="50"/>
        <v>0</v>
      </c>
      <c r="N80" s="15">
        <f t="shared" si="50"/>
        <v>0</v>
      </c>
      <c r="O80" s="15">
        <f t="shared" si="50"/>
        <v>0</v>
      </c>
      <c r="P80" s="15">
        <f t="shared" si="46"/>
        <v>30344.9</v>
      </c>
    </row>
    <row r="81" spans="1:16" ht="25.5" x14ac:dyDescent="0.25">
      <c r="A81" s="93"/>
      <c r="B81" s="120"/>
      <c r="C81" s="99"/>
      <c r="D81" s="20" t="s">
        <v>62</v>
      </c>
      <c r="E81" s="15">
        <f>E84</f>
        <v>4068</v>
      </c>
      <c r="F81" s="21">
        <f t="shared" si="50"/>
        <v>3805</v>
      </c>
      <c r="G81" s="15">
        <f t="shared" si="50"/>
        <v>3905</v>
      </c>
      <c r="H81" s="15">
        <f t="shared" si="50"/>
        <v>5313</v>
      </c>
      <c r="I81" s="15">
        <f t="shared" si="50"/>
        <v>5277</v>
      </c>
      <c r="J81" s="15">
        <f t="shared" si="50"/>
        <v>5148</v>
      </c>
      <c r="K81" s="15">
        <f t="shared" si="50"/>
        <v>0</v>
      </c>
      <c r="L81" s="15">
        <f t="shared" si="50"/>
        <v>0</v>
      </c>
      <c r="M81" s="15">
        <f t="shared" si="50"/>
        <v>0</v>
      </c>
      <c r="N81" s="15">
        <f t="shared" si="50"/>
        <v>0</v>
      </c>
      <c r="O81" s="15">
        <f t="shared" si="50"/>
        <v>0</v>
      </c>
      <c r="P81" s="15">
        <f t="shared" si="46"/>
        <v>27516</v>
      </c>
    </row>
    <row r="82" spans="1:16" x14ac:dyDescent="0.25">
      <c r="A82" s="93"/>
      <c r="B82" s="120"/>
      <c r="C82" s="98" t="s">
        <v>21</v>
      </c>
      <c r="D82" s="20" t="s">
        <v>14</v>
      </c>
      <c r="E82" s="15">
        <f>E83+E84</f>
        <v>9184.5</v>
      </c>
      <c r="F82" s="21">
        <f t="shared" ref="F82:O82" si="51">F83+F84</f>
        <v>8797.2999999999993</v>
      </c>
      <c r="G82" s="15">
        <f t="shared" si="51"/>
        <v>9092.1</v>
      </c>
      <c r="H82" s="15">
        <f t="shared" si="51"/>
        <v>10844.2</v>
      </c>
      <c r="I82" s="15">
        <f t="shared" si="51"/>
        <v>10238.4</v>
      </c>
      <c r="J82" s="15">
        <f t="shared" si="51"/>
        <v>9704.4</v>
      </c>
      <c r="K82" s="15">
        <f t="shared" si="51"/>
        <v>0</v>
      </c>
      <c r="L82" s="15">
        <f t="shared" si="51"/>
        <v>0</v>
      </c>
      <c r="M82" s="15">
        <f t="shared" si="51"/>
        <v>0</v>
      </c>
      <c r="N82" s="15">
        <f t="shared" si="51"/>
        <v>0</v>
      </c>
      <c r="O82" s="15">
        <f t="shared" si="51"/>
        <v>0</v>
      </c>
      <c r="P82" s="15">
        <f t="shared" si="46"/>
        <v>57860.900000000009</v>
      </c>
    </row>
    <row r="83" spans="1:16" ht="25.5" x14ac:dyDescent="0.25">
      <c r="A83" s="93"/>
      <c r="B83" s="120"/>
      <c r="C83" s="99"/>
      <c r="D83" s="20" t="s">
        <v>18</v>
      </c>
      <c r="E83" s="15">
        <f t="shared" ref="E83:O84" si="52">E86</f>
        <v>5116.5</v>
      </c>
      <c r="F83" s="21">
        <f t="shared" si="52"/>
        <v>4992.3</v>
      </c>
      <c r="G83" s="15">
        <f t="shared" si="52"/>
        <v>5187.1000000000004</v>
      </c>
      <c r="H83" s="15">
        <f t="shared" si="52"/>
        <v>5531.2</v>
      </c>
      <c r="I83" s="15">
        <f t="shared" si="52"/>
        <v>4961.3999999999996</v>
      </c>
      <c r="J83" s="15">
        <f t="shared" si="52"/>
        <v>4556.3999999999996</v>
      </c>
      <c r="K83" s="15">
        <f t="shared" si="52"/>
        <v>0</v>
      </c>
      <c r="L83" s="15">
        <f t="shared" si="52"/>
        <v>0</v>
      </c>
      <c r="M83" s="15">
        <f t="shared" si="52"/>
        <v>0</v>
      </c>
      <c r="N83" s="15">
        <f t="shared" si="52"/>
        <v>0</v>
      </c>
      <c r="O83" s="15">
        <f t="shared" si="52"/>
        <v>0</v>
      </c>
      <c r="P83" s="15">
        <f t="shared" si="46"/>
        <v>30344.9</v>
      </c>
    </row>
    <row r="84" spans="1:16" ht="23.25" customHeight="1" x14ac:dyDescent="0.25">
      <c r="A84" s="119"/>
      <c r="B84" s="121"/>
      <c r="C84" s="99"/>
      <c r="D84" s="20" t="s">
        <v>17</v>
      </c>
      <c r="E84" s="15">
        <f>E87</f>
        <v>4068</v>
      </c>
      <c r="F84" s="21">
        <f t="shared" si="52"/>
        <v>3805</v>
      </c>
      <c r="G84" s="15">
        <f t="shared" si="52"/>
        <v>3905</v>
      </c>
      <c r="H84" s="15">
        <f t="shared" si="52"/>
        <v>5313</v>
      </c>
      <c r="I84" s="15">
        <f t="shared" si="52"/>
        <v>5277</v>
      </c>
      <c r="J84" s="15">
        <f t="shared" si="52"/>
        <v>5148</v>
      </c>
      <c r="K84" s="15">
        <f t="shared" si="52"/>
        <v>0</v>
      </c>
      <c r="L84" s="15">
        <f t="shared" si="52"/>
        <v>0</v>
      </c>
      <c r="M84" s="15">
        <f t="shared" si="52"/>
        <v>0</v>
      </c>
      <c r="N84" s="15">
        <f t="shared" si="52"/>
        <v>0</v>
      </c>
      <c r="O84" s="15">
        <f t="shared" si="52"/>
        <v>0</v>
      </c>
      <c r="P84" s="15">
        <f t="shared" si="46"/>
        <v>27516</v>
      </c>
    </row>
    <row r="85" spans="1:16" x14ac:dyDescent="0.25">
      <c r="A85" s="122" t="s">
        <v>63</v>
      </c>
      <c r="B85" s="123" t="s">
        <v>155</v>
      </c>
      <c r="C85" s="118" t="s">
        <v>21</v>
      </c>
      <c r="D85" s="20" t="s">
        <v>14</v>
      </c>
      <c r="E85" s="19">
        <f>E86+E87</f>
        <v>9184.5</v>
      </c>
      <c r="F85" s="22">
        <f t="shared" ref="F85:O85" si="53">F86+F87</f>
        <v>8797.2999999999993</v>
      </c>
      <c r="G85" s="19">
        <f t="shared" si="53"/>
        <v>9092.1</v>
      </c>
      <c r="H85" s="19">
        <f t="shared" si="53"/>
        <v>10844.2</v>
      </c>
      <c r="I85" s="17">
        <f t="shared" si="53"/>
        <v>10238.4</v>
      </c>
      <c r="J85" s="17">
        <f t="shared" si="53"/>
        <v>9704.4</v>
      </c>
      <c r="K85" s="19">
        <f t="shared" si="53"/>
        <v>0</v>
      </c>
      <c r="L85" s="19">
        <f t="shared" si="53"/>
        <v>0</v>
      </c>
      <c r="M85" s="19">
        <f t="shared" si="53"/>
        <v>0</v>
      </c>
      <c r="N85" s="19">
        <f t="shared" si="53"/>
        <v>0</v>
      </c>
      <c r="O85" s="19">
        <f t="shared" si="53"/>
        <v>0</v>
      </c>
      <c r="P85" s="19">
        <f t="shared" si="46"/>
        <v>57860.900000000009</v>
      </c>
    </row>
    <row r="86" spans="1:16" ht="25.5" x14ac:dyDescent="0.25">
      <c r="A86" s="85"/>
      <c r="B86" s="123"/>
      <c r="C86" s="99"/>
      <c r="D86" s="23" t="s">
        <v>18</v>
      </c>
      <c r="E86" s="19">
        <f>E88+E89+E90+E92</f>
        <v>5116.5</v>
      </c>
      <c r="F86" s="22">
        <f>F88+F89+F90+F92</f>
        <v>4992.3</v>
      </c>
      <c r="G86" s="19">
        <f t="shared" ref="G86:O86" si="54">G88+G89+G90+G92</f>
        <v>5187.1000000000004</v>
      </c>
      <c r="H86" s="19">
        <f t="shared" si="54"/>
        <v>5531.2</v>
      </c>
      <c r="I86" s="19">
        <f t="shared" si="54"/>
        <v>4961.3999999999996</v>
      </c>
      <c r="J86" s="19">
        <f t="shared" si="54"/>
        <v>4556.3999999999996</v>
      </c>
      <c r="K86" s="19">
        <f t="shared" si="54"/>
        <v>0</v>
      </c>
      <c r="L86" s="19">
        <f t="shared" si="54"/>
        <v>0</v>
      </c>
      <c r="M86" s="19">
        <f t="shared" si="54"/>
        <v>0</v>
      </c>
      <c r="N86" s="19">
        <f t="shared" si="54"/>
        <v>0</v>
      </c>
      <c r="O86" s="19">
        <f t="shared" si="54"/>
        <v>0</v>
      </c>
      <c r="P86" s="19">
        <f t="shared" si="46"/>
        <v>30344.9</v>
      </c>
    </row>
    <row r="87" spans="1:16" ht="37.5" customHeight="1" x14ac:dyDescent="0.25">
      <c r="A87" s="85"/>
      <c r="B87" s="123"/>
      <c r="C87" s="99"/>
      <c r="D87" s="23" t="s">
        <v>17</v>
      </c>
      <c r="E87" s="19">
        <f>E91</f>
        <v>4068</v>
      </c>
      <c r="F87" s="22">
        <f t="shared" ref="F87:O87" si="55">F91</f>
        <v>3805</v>
      </c>
      <c r="G87" s="19">
        <f t="shared" si="55"/>
        <v>3905</v>
      </c>
      <c r="H87" s="19">
        <f t="shared" si="55"/>
        <v>5313</v>
      </c>
      <c r="I87" s="19">
        <f t="shared" si="55"/>
        <v>5277</v>
      </c>
      <c r="J87" s="19">
        <f t="shared" si="55"/>
        <v>5148</v>
      </c>
      <c r="K87" s="19">
        <f t="shared" si="55"/>
        <v>0</v>
      </c>
      <c r="L87" s="19">
        <f t="shared" si="55"/>
        <v>0</v>
      </c>
      <c r="M87" s="19">
        <f t="shared" si="55"/>
        <v>0</v>
      </c>
      <c r="N87" s="19">
        <f t="shared" si="55"/>
        <v>0</v>
      </c>
      <c r="O87" s="19">
        <f t="shared" si="55"/>
        <v>0</v>
      </c>
      <c r="P87" s="19">
        <f t="shared" si="46"/>
        <v>27516</v>
      </c>
    </row>
    <row r="88" spans="1:16" ht="75" x14ac:dyDescent="0.25">
      <c r="A88" s="28" t="s">
        <v>64</v>
      </c>
      <c r="B88" s="29" t="s">
        <v>65</v>
      </c>
      <c r="C88" s="23" t="s">
        <v>21</v>
      </c>
      <c r="D88" s="23" t="s">
        <v>18</v>
      </c>
      <c r="E88" s="22">
        <v>4832.2</v>
      </c>
      <c r="F88" s="22">
        <v>4757.3</v>
      </c>
      <c r="G88" s="19">
        <v>5064</v>
      </c>
      <c r="H88" s="19">
        <v>5411.8</v>
      </c>
      <c r="I88" s="17">
        <v>4842</v>
      </c>
      <c r="J88" s="17">
        <v>4437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f>SUM(E88:O88)</f>
        <v>29344.3</v>
      </c>
    </row>
    <row r="89" spans="1:16" ht="78.75" customHeight="1" x14ac:dyDescent="0.25">
      <c r="A89" s="28" t="s">
        <v>66</v>
      </c>
      <c r="B89" s="29" t="s">
        <v>67</v>
      </c>
      <c r="C89" s="23" t="s">
        <v>21</v>
      </c>
      <c r="D89" s="23" t="s">
        <v>18</v>
      </c>
      <c r="E89" s="19">
        <v>284.3</v>
      </c>
      <c r="F89" s="22">
        <v>235</v>
      </c>
      <c r="G89" s="19">
        <v>123.1</v>
      </c>
      <c r="H89" s="19">
        <v>119.4</v>
      </c>
      <c r="I89" s="17">
        <v>119.4</v>
      </c>
      <c r="J89" s="17">
        <v>119.4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f>SUM(E89:O89)</f>
        <v>1000.5999999999999</v>
      </c>
    </row>
    <row r="90" spans="1:16" ht="75" x14ac:dyDescent="0.25">
      <c r="A90" s="28" t="s">
        <v>68</v>
      </c>
      <c r="B90" s="29" t="s">
        <v>69</v>
      </c>
      <c r="C90" s="23" t="s">
        <v>21</v>
      </c>
      <c r="D90" s="23" t="s">
        <v>18</v>
      </c>
      <c r="E90" s="19">
        <v>0</v>
      </c>
      <c r="F90" s="22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f t="shared" ref="P90:P92" si="56">SUM(E90:I90)</f>
        <v>0</v>
      </c>
    </row>
    <row r="91" spans="1:16" ht="75" x14ac:dyDescent="0.25">
      <c r="A91" s="28" t="s">
        <v>70</v>
      </c>
      <c r="B91" s="29" t="s">
        <v>71</v>
      </c>
      <c r="C91" s="23" t="s">
        <v>21</v>
      </c>
      <c r="D91" s="23" t="s">
        <v>17</v>
      </c>
      <c r="E91" s="22">
        <v>4068</v>
      </c>
      <c r="F91" s="22">
        <v>3805</v>
      </c>
      <c r="G91" s="19">
        <v>3905</v>
      </c>
      <c r="H91" s="19">
        <v>5313</v>
      </c>
      <c r="I91" s="17">
        <v>5277</v>
      </c>
      <c r="J91" s="17">
        <v>5148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7">
        <f>SUM(E91:O91)</f>
        <v>27516</v>
      </c>
    </row>
    <row r="92" spans="1:16" ht="63.75" x14ac:dyDescent="0.25">
      <c r="A92" s="28" t="s">
        <v>72</v>
      </c>
      <c r="B92" s="29" t="s">
        <v>73</v>
      </c>
      <c r="C92" s="23" t="s">
        <v>21</v>
      </c>
      <c r="D92" s="23" t="s">
        <v>18</v>
      </c>
      <c r="E92" s="19">
        <v>0</v>
      </c>
      <c r="F92" s="22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f t="shared" si="56"/>
        <v>0</v>
      </c>
    </row>
    <row r="93" spans="1:16" x14ac:dyDescent="0.25">
      <c r="A93" s="124" t="s">
        <v>6</v>
      </c>
      <c r="B93" s="120" t="s">
        <v>145</v>
      </c>
      <c r="C93" s="98" t="s">
        <v>52</v>
      </c>
      <c r="D93" s="20" t="s">
        <v>14</v>
      </c>
      <c r="E93" s="15">
        <f>E96</f>
        <v>647.20000000000005</v>
      </c>
      <c r="F93" s="15">
        <f t="shared" ref="F93:P95" si="57">F96</f>
        <v>696.5</v>
      </c>
      <c r="G93" s="15">
        <f t="shared" si="57"/>
        <v>1778.1</v>
      </c>
      <c r="H93" s="15">
        <f t="shared" si="57"/>
        <v>478.1</v>
      </c>
      <c r="I93" s="15">
        <f t="shared" si="57"/>
        <v>0</v>
      </c>
      <c r="J93" s="15">
        <f t="shared" si="57"/>
        <v>0</v>
      </c>
      <c r="K93" s="15">
        <f t="shared" si="57"/>
        <v>0</v>
      </c>
      <c r="L93" s="15">
        <f t="shared" si="57"/>
        <v>0</v>
      </c>
      <c r="M93" s="15">
        <f t="shared" si="57"/>
        <v>0</v>
      </c>
      <c r="N93" s="15">
        <f t="shared" si="57"/>
        <v>0</v>
      </c>
      <c r="O93" s="15">
        <f t="shared" si="57"/>
        <v>0</v>
      </c>
      <c r="P93" s="15">
        <f t="shared" si="57"/>
        <v>3599.9</v>
      </c>
    </row>
    <row r="94" spans="1:16" ht="25.5" x14ac:dyDescent="0.25">
      <c r="A94" s="124"/>
      <c r="B94" s="120"/>
      <c r="C94" s="98"/>
      <c r="D94" s="20" t="s">
        <v>17</v>
      </c>
      <c r="E94" s="15">
        <f>E97</f>
        <v>0</v>
      </c>
      <c r="F94" s="15">
        <f t="shared" si="57"/>
        <v>100</v>
      </c>
      <c r="G94" s="15">
        <f t="shared" si="57"/>
        <v>100</v>
      </c>
      <c r="H94" s="15">
        <f t="shared" si="57"/>
        <v>100</v>
      </c>
      <c r="I94" s="15">
        <f t="shared" si="57"/>
        <v>0</v>
      </c>
      <c r="J94" s="15">
        <f t="shared" si="57"/>
        <v>0</v>
      </c>
      <c r="K94" s="15">
        <f t="shared" si="57"/>
        <v>0</v>
      </c>
      <c r="L94" s="15">
        <f t="shared" si="57"/>
        <v>0</v>
      </c>
      <c r="M94" s="15">
        <f t="shared" si="57"/>
        <v>0</v>
      </c>
      <c r="N94" s="15">
        <f t="shared" si="57"/>
        <v>0</v>
      </c>
      <c r="O94" s="15">
        <f t="shared" si="57"/>
        <v>0</v>
      </c>
      <c r="P94" s="15">
        <f t="shared" si="57"/>
        <v>300</v>
      </c>
    </row>
    <row r="95" spans="1:16" ht="25.5" x14ac:dyDescent="0.25">
      <c r="A95" s="124"/>
      <c r="B95" s="120"/>
      <c r="C95" s="99"/>
      <c r="D95" s="20" t="s">
        <v>18</v>
      </c>
      <c r="E95" s="15">
        <f>E98</f>
        <v>647.20000000000005</v>
      </c>
      <c r="F95" s="15">
        <f t="shared" si="57"/>
        <v>596.5</v>
      </c>
      <c r="G95" s="15">
        <f t="shared" si="57"/>
        <v>1678.1</v>
      </c>
      <c r="H95" s="15">
        <f t="shared" si="57"/>
        <v>378.1</v>
      </c>
      <c r="I95" s="15">
        <f t="shared" si="57"/>
        <v>0</v>
      </c>
      <c r="J95" s="15">
        <f t="shared" si="57"/>
        <v>0</v>
      </c>
      <c r="K95" s="15">
        <f t="shared" si="57"/>
        <v>0</v>
      </c>
      <c r="L95" s="15">
        <f t="shared" si="57"/>
        <v>0</v>
      </c>
      <c r="M95" s="15">
        <f t="shared" si="57"/>
        <v>0</v>
      </c>
      <c r="N95" s="15">
        <f t="shared" si="57"/>
        <v>0</v>
      </c>
      <c r="O95" s="15">
        <f t="shared" si="57"/>
        <v>0</v>
      </c>
      <c r="P95" s="15">
        <f t="shared" si="57"/>
        <v>3299.9</v>
      </c>
    </row>
    <row r="96" spans="1:16" x14ac:dyDescent="0.25">
      <c r="A96" s="124"/>
      <c r="B96" s="120"/>
      <c r="C96" s="98" t="s">
        <v>20</v>
      </c>
      <c r="D96" s="20" t="s">
        <v>14</v>
      </c>
      <c r="E96" s="15">
        <f t="shared" ref="E96:P96" si="58">E99+E106</f>
        <v>647.20000000000005</v>
      </c>
      <c r="F96" s="15">
        <f t="shared" si="58"/>
        <v>696.5</v>
      </c>
      <c r="G96" s="15">
        <f t="shared" si="58"/>
        <v>1778.1</v>
      </c>
      <c r="H96" s="15">
        <f t="shared" si="58"/>
        <v>478.1</v>
      </c>
      <c r="I96" s="15">
        <f t="shared" si="58"/>
        <v>0</v>
      </c>
      <c r="J96" s="15">
        <f t="shared" si="58"/>
        <v>0</v>
      </c>
      <c r="K96" s="15">
        <f t="shared" si="58"/>
        <v>0</v>
      </c>
      <c r="L96" s="15">
        <f t="shared" si="58"/>
        <v>0</v>
      </c>
      <c r="M96" s="15">
        <f t="shared" si="58"/>
        <v>0</v>
      </c>
      <c r="N96" s="15">
        <f t="shared" si="58"/>
        <v>0</v>
      </c>
      <c r="O96" s="15">
        <f t="shared" si="58"/>
        <v>0</v>
      </c>
      <c r="P96" s="15">
        <f t="shared" si="58"/>
        <v>3599.9</v>
      </c>
    </row>
    <row r="97" spans="1:16" ht="25.5" x14ac:dyDescent="0.25">
      <c r="A97" s="124"/>
      <c r="B97" s="120"/>
      <c r="C97" s="98"/>
      <c r="D97" s="20" t="s">
        <v>17</v>
      </c>
      <c r="E97" s="15">
        <f>E110</f>
        <v>0</v>
      </c>
      <c r="F97" s="15">
        <f t="shared" ref="F97:P97" si="59">F110</f>
        <v>100</v>
      </c>
      <c r="G97" s="15">
        <f t="shared" si="59"/>
        <v>100</v>
      </c>
      <c r="H97" s="15">
        <f t="shared" si="59"/>
        <v>100</v>
      </c>
      <c r="I97" s="15">
        <f t="shared" si="59"/>
        <v>0</v>
      </c>
      <c r="J97" s="15">
        <f t="shared" si="59"/>
        <v>0</v>
      </c>
      <c r="K97" s="15">
        <f t="shared" si="59"/>
        <v>0</v>
      </c>
      <c r="L97" s="15">
        <f t="shared" si="59"/>
        <v>0</v>
      </c>
      <c r="M97" s="15">
        <f t="shared" si="59"/>
        <v>0</v>
      </c>
      <c r="N97" s="15">
        <f t="shared" si="59"/>
        <v>0</v>
      </c>
      <c r="O97" s="15">
        <f t="shared" si="59"/>
        <v>0</v>
      </c>
      <c r="P97" s="15">
        <f t="shared" si="59"/>
        <v>300</v>
      </c>
    </row>
    <row r="98" spans="1:16" ht="25.5" x14ac:dyDescent="0.25">
      <c r="A98" s="124"/>
      <c r="B98" s="120"/>
      <c r="C98" s="99"/>
      <c r="D98" s="20" t="s">
        <v>18</v>
      </c>
      <c r="E98" s="15">
        <f t="shared" ref="E98:P98" si="60">E102+E108</f>
        <v>647.20000000000005</v>
      </c>
      <c r="F98" s="15">
        <f t="shared" si="60"/>
        <v>596.5</v>
      </c>
      <c r="G98" s="15">
        <f t="shared" si="60"/>
        <v>1678.1</v>
      </c>
      <c r="H98" s="15">
        <f t="shared" si="60"/>
        <v>378.1</v>
      </c>
      <c r="I98" s="15">
        <f t="shared" si="60"/>
        <v>0</v>
      </c>
      <c r="J98" s="15">
        <f t="shared" si="60"/>
        <v>0</v>
      </c>
      <c r="K98" s="15">
        <f t="shared" si="60"/>
        <v>0</v>
      </c>
      <c r="L98" s="15">
        <f t="shared" si="60"/>
        <v>0</v>
      </c>
      <c r="M98" s="15">
        <f t="shared" si="60"/>
        <v>0</v>
      </c>
      <c r="N98" s="15">
        <f t="shared" si="60"/>
        <v>0</v>
      </c>
      <c r="O98" s="15">
        <f t="shared" si="60"/>
        <v>0</v>
      </c>
      <c r="P98" s="15">
        <f t="shared" si="60"/>
        <v>3299.9</v>
      </c>
    </row>
    <row r="99" spans="1:16" x14ac:dyDescent="0.25">
      <c r="A99" s="122" t="s">
        <v>7</v>
      </c>
      <c r="B99" s="123" t="s">
        <v>154</v>
      </c>
      <c r="C99" s="125" t="s">
        <v>52</v>
      </c>
      <c r="D99" s="23" t="s">
        <v>14</v>
      </c>
      <c r="E99" s="19">
        <f t="shared" ref="E99:O100" si="61">E101</f>
        <v>647.20000000000005</v>
      </c>
      <c r="F99" s="22">
        <f t="shared" si="61"/>
        <v>562.5</v>
      </c>
      <c r="G99" s="19">
        <f t="shared" si="61"/>
        <v>1644.1</v>
      </c>
      <c r="H99" s="19">
        <f t="shared" si="61"/>
        <v>344.1</v>
      </c>
      <c r="I99" s="19">
        <f t="shared" si="61"/>
        <v>0</v>
      </c>
      <c r="J99" s="19">
        <f t="shared" si="61"/>
        <v>0</v>
      </c>
      <c r="K99" s="19">
        <f t="shared" si="61"/>
        <v>0</v>
      </c>
      <c r="L99" s="19">
        <f t="shared" si="61"/>
        <v>0</v>
      </c>
      <c r="M99" s="19">
        <f t="shared" si="61"/>
        <v>0</v>
      </c>
      <c r="N99" s="19">
        <f t="shared" si="61"/>
        <v>0</v>
      </c>
      <c r="O99" s="19">
        <f t="shared" si="61"/>
        <v>0</v>
      </c>
      <c r="P99" s="35">
        <f t="shared" ref="P99:P105" si="62">SUM(E99:O99)</f>
        <v>3197.9</v>
      </c>
    </row>
    <row r="100" spans="1:16" ht="25.5" x14ac:dyDescent="0.25">
      <c r="A100" s="122"/>
      <c r="B100" s="123"/>
      <c r="C100" s="126"/>
      <c r="D100" s="23" t="s">
        <v>18</v>
      </c>
      <c r="E100" s="19">
        <f t="shared" si="61"/>
        <v>647.20000000000005</v>
      </c>
      <c r="F100" s="22">
        <f t="shared" si="61"/>
        <v>562.5</v>
      </c>
      <c r="G100" s="19">
        <f t="shared" si="61"/>
        <v>1644.1</v>
      </c>
      <c r="H100" s="19">
        <f t="shared" si="61"/>
        <v>344.1</v>
      </c>
      <c r="I100" s="19">
        <f t="shared" si="61"/>
        <v>0</v>
      </c>
      <c r="J100" s="19">
        <f t="shared" si="61"/>
        <v>0</v>
      </c>
      <c r="K100" s="19">
        <f t="shared" si="61"/>
        <v>0</v>
      </c>
      <c r="L100" s="19">
        <f t="shared" si="61"/>
        <v>0</v>
      </c>
      <c r="M100" s="19">
        <f t="shared" si="61"/>
        <v>0</v>
      </c>
      <c r="N100" s="19">
        <f t="shared" si="61"/>
        <v>0</v>
      </c>
      <c r="O100" s="19">
        <f t="shared" si="61"/>
        <v>0</v>
      </c>
      <c r="P100" s="35">
        <f t="shared" si="62"/>
        <v>3197.9</v>
      </c>
    </row>
    <row r="101" spans="1:16" x14ac:dyDescent="0.25">
      <c r="A101" s="122"/>
      <c r="B101" s="123"/>
      <c r="C101" s="118" t="s">
        <v>20</v>
      </c>
      <c r="D101" s="23" t="s">
        <v>14</v>
      </c>
      <c r="E101" s="19">
        <f>E102</f>
        <v>647.20000000000005</v>
      </c>
      <c r="F101" s="22">
        <f t="shared" ref="F101:O101" si="63">F102</f>
        <v>562.5</v>
      </c>
      <c r="G101" s="19">
        <f t="shared" si="63"/>
        <v>1644.1</v>
      </c>
      <c r="H101" s="19">
        <f t="shared" si="63"/>
        <v>344.1</v>
      </c>
      <c r="I101" s="19">
        <f t="shared" si="63"/>
        <v>0</v>
      </c>
      <c r="J101" s="19">
        <f t="shared" si="63"/>
        <v>0</v>
      </c>
      <c r="K101" s="19">
        <f t="shared" si="63"/>
        <v>0</v>
      </c>
      <c r="L101" s="19">
        <f t="shared" si="63"/>
        <v>0</v>
      </c>
      <c r="M101" s="19">
        <f t="shared" si="63"/>
        <v>0</v>
      </c>
      <c r="N101" s="19">
        <f t="shared" si="63"/>
        <v>0</v>
      </c>
      <c r="O101" s="19">
        <f t="shared" si="63"/>
        <v>0</v>
      </c>
      <c r="P101" s="35">
        <f t="shared" si="62"/>
        <v>3197.9</v>
      </c>
    </row>
    <row r="102" spans="1:16" ht="49.5" customHeight="1" x14ac:dyDescent="0.25">
      <c r="A102" s="122"/>
      <c r="B102" s="123"/>
      <c r="C102" s="99"/>
      <c r="D102" s="23" t="s">
        <v>18</v>
      </c>
      <c r="E102" s="19">
        <f t="shared" ref="E102" si="64">E103+E104+E105</f>
        <v>647.20000000000005</v>
      </c>
      <c r="F102" s="19">
        <f>F103+F104+F105</f>
        <v>562.5</v>
      </c>
      <c r="G102" s="19">
        <f>G103+G104+G105</f>
        <v>1644.1</v>
      </c>
      <c r="H102" s="19">
        <f t="shared" ref="H102:P102" si="65">H103+H104+H105</f>
        <v>344.1</v>
      </c>
      <c r="I102" s="19">
        <f t="shared" si="65"/>
        <v>0</v>
      </c>
      <c r="J102" s="19">
        <f t="shared" si="65"/>
        <v>0</v>
      </c>
      <c r="K102" s="19">
        <f t="shared" si="65"/>
        <v>0</v>
      </c>
      <c r="L102" s="19">
        <f t="shared" si="65"/>
        <v>0</v>
      </c>
      <c r="M102" s="19">
        <f t="shared" si="65"/>
        <v>0</v>
      </c>
      <c r="N102" s="19">
        <f t="shared" si="65"/>
        <v>0</v>
      </c>
      <c r="O102" s="19">
        <f t="shared" si="65"/>
        <v>0</v>
      </c>
      <c r="P102" s="19">
        <f t="shared" si="65"/>
        <v>3197.9</v>
      </c>
    </row>
    <row r="103" spans="1:16" ht="234.75" customHeight="1" x14ac:dyDescent="0.25">
      <c r="A103" s="28" t="s">
        <v>74</v>
      </c>
      <c r="B103" s="29" t="s">
        <v>146</v>
      </c>
      <c r="C103" s="23" t="s">
        <v>20</v>
      </c>
      <c r="D103" s="23" t="s">
        <v>18</v>
      </c>
      <c r="E103" s="19">
        <v>617.20000000000005</v>
      </c>
      <c r="F103" s="18">
        <v>532.5</v>
      </c>
      <c r="G103" s="19">
        <v>344.1</v>
      </c>
      <c r="H103" s="19">
        <v>344.1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35">
        <f>SUM(E103:O103)</f>
        <v>1837.9</v>
      </c>
    </row>
    <row r="104" spans="1:16" ht="123.75" customHeight="1" x14ac:dyDescent="0.25">
      <c r="A104" s="28" t="s">
        <v>75</v>
      </c>
      <c r="B104" s="29" t="s">
        <v>76</v>
      </c>
      <c r="C104" s="23" t="s">
        <v>20</v>
      </c>
      <c r="D104" s="23" t="s">
        <v>18</v>
      </c>
      <c r="E104" s="19">
        <v>30</v>
      </c>
      <c r="F104" s="22">
        <v>30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35">
        <f t="shared" si="62"/>
        <v>60</v>
      </c>
    </row>
    <row r="105" spans="1:16" ht="96" customHeight="1" x14ac:dyDescent="0.25">
      <c r="A105" s="72" t="s">
        <v>134</v>
      </c>
      <c r="B105" s="73" t="s">
        <v>135</v>
      </c>
      <c r="C105" s="74" t="s">
        <v>20</v>
      </c>
      <c r="D105" s="74" t="s">
        <v>18</v>
      </c>
      <c r="E105" s="19">
        <v>0</v>
      </c>
      <c r="F105" s="22">
        <v>0</v>
      </c>
      <c r="G105" s="19">
        <v>1300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35">
        <f t="shared" si="62"/>
        <v>1300</v>
      </c>
    </row>
    <row r="106" spans="1:16" ht="35.25" customHeight="1" x14ac:dyDescent="0.25">
      <c r="A106" s="122" t="s">
        <v>8</v>
      </c>
      <c r="B106" s="121" t="s">
        <v>139</v>
      </c>
      <c r="C106" s="118" t="s">
        <v>20</v>
      </c>
      <c r="D106" s="54" t="s">
        <v>14</v>
      </c>
      <c r="E106" s="19">
        <f>E109+E112</f>
        <v>0</v>
      </c>
      <c r="F106" s="19">
        <f>F109+F112</f>
        <v>134</v>
      </c>
      <c r="G106" s="19">
        <f t="shared" ref="G106:O106" si="66">G109+G112</f>
        <v>134</v>
      </c>
      <c r="H106" s="19">
        <f t="shared" si="66"/>
        <v>134</v>
      </c>
      <c r="I106" s="19">
        <f t="shared" si="66"/>
        <v>0</v>
      </c>
      <c r="J106" s="19">
        <f t="shared" si="66"/>
        <v>0</v>
      </c>
      <c r="K106" s="19">
        <f t="shared" si="66"/>
        <v>0</v>
      </c>
      <c r="L106" s="19">
        <f t="shared" si="66"/>
        <v>0</v>
      </c>
      <c r="M106" s="19">
        <f t="shared" si="66"/>
        <v>0</v>
      </c>
      <c r="N106" s="19">
        <f t="shared" si="66"/>
        <v>0</v>
      </c>
      <c r="O106" s="19">
        <f t="shared" si="66"/>
        <v>0</v>
      </c>
      <c r="P106" s="19">
        <f>SUM(E106:O106)</f>
        <v>402</v>
      </c>
    </row>
    <row r="107" spans="1:16" ht="35.25" customHeight="1" x14ac:dyDescent="0.25">
      <c r="A107" s="122"/>
      <c r="B107" s="121"/>
      <c r="C107" s="118"/>
      <c r="D107" s="57" t="s">
        <v>17</v>
      </c>
      <c r="E107" s="19">
        <f>E110</f>
        <v>0</v>
      </c>
      <c r="F107" s="19">
        <f t="shared" ref="F107:O107" si="67">F110</f>
        <v>100</v>
      </c>
      <c r="G107" s="19">
        <f t="shared" si="67"/>
        <v>100</v>
      </c>
      <c r="H107" s="19">
        <f t="shared" si="67"/>
        <v>100</v>
      </c>
      <c r="I107" s="19">
        <f t="shared" si="67"/>
        <v>0</v>
      </c>
      <c r="J107" s="19">
        <f t="shared" si="67"/>
        <v>0</v>
      </c>
      <c r="K107" s="19">
        <f t="shared" si="67"/>
        <v>0</v>
      </c>
      <c r="L107" s="19">
        <f t="shared" si="67"/>
        <v>0</v>
      </c>
      <c r="M107" s="19">
        <f t="shared" si="67"/>
        <v>0</v>
      </c>
      <c r="N107" s="19">
        <f t="shared" si="67"/>
        <v>0</v>
      </c>
      <c r="O107" s="19">
        <f t="shared" si="67"/>
        <v>0</v>
      </c>
      <c r="P107" s="19">
        <f t="shared" ref="P107:P112" si="68">SUM(E107:O107)</f>
        <v>300</v>
      </c>
    </row>
    <row r="108" spans="1:16" ht="54.75" customHeight="1" x14ac:dyDescent="0.25">
      <c r="A108" s="122"/>
      <c r="B108" s="121"/>
      <c r="C108" s="118"/>
      <c r="D108" s="57" t="s">
        <v>18</v>
      </c>
      <c r="E108" s="19">
        <f>E111+E112</f>
        <v>0</v>
      </c>
      <c r="F108" s="19">
        <f t="shared" ref="F108:O108" si="69">F111+F112</f>
        <v>34</v>
      </c>
      <c r="G108" s="19">
        <f t="shared" si="69"/>
        <v>34</v>
      </c>
      <c r="H108" s="19">
        <f t="shared" si="69"/>
        <v>34</v>
      </c>
      <c r="I108" s="19">
        <f t="shared" si="69"/>
        <v>0</v>
      </c>
      <c r="J108" s="19">
        <f t="shared" si="69"/>
        <v>0</v>
      </c>
      <c r="K108" s="19">
        <f t="shared" si="69"/>
        <v>0</v>
      </c>
      <c r="L108" s="19">
        <f t="shared" si="69"/>
        <v>0</v>
      </c>
      <c r="M108" s="19">
        <f t="shared" si="69"/>
        <v>0</v>
      </c>
      <c r="N108" s="19">
        <f t="shared" si="69"/>
        <v>0</v>
      </c>
      <c r="O108" s="19">
        <f t="shared" si="69"/>
        <v>0</v>
      </c>
      <c r="P108" s="19">
        <f t="shared" si="68"/>
        <v>102</v>
      </c>
    </row>
    <row r="109" spans="1:16" ht="36" customHeight="1" x14ac:dyDescent="0.25">
      <c r="A109" s="122" t="s">
        <v>77</v>
      </c>
      <c r="B109" s="121" t="s">
        <v>78</v>
      </c>
      <c r="C109" s="118" t="s">
        <v>20</v>
      </c>
      <c r="D109" s="54" t="s">
        <v>14</v>
      </c>
      <c r="E109" s="19">
        <f>E110+E111</f>
        <v>0</v>
      </c>
      <c r="F109" s="19">
        <f t="shared" ref="F109:O109" si="70">F110+F111</f>
        <v>110</v>
      </c>
      <c r="G109" s="19">
        <f t="shared" si="70"/>
        <v>110</v>
      </c>
      <c r="H109" s="19">
        <f t="shared" si="70"/>
        <v>110</v>
      </c>
      <c r="I109" s="19">
        <f t="shared" si="70"/>
        <v>0</v>
      </c>
      <c r="J109" s="19">
        <f t="shared" si="70"/>
        <v>0</v>
      </c>
      <c r="K109" s="19">
        <f t="shared" si="70"/>
        <v>0</v>
      </c>
      <c r="L109" s="19">
        <f t="shared" si="70"/>
        <v>0</v>
      </c>
      <c r="M109" s="19">
        <f t="shared" si="70"/>
        <v>0</v>
      </c>
      <c r="N109" s="19">
        <f t="shared" si="70"/>
        <v>0</v>
      </c>
      <c r="O109" s="19">
        <f t="shared" si="70"/>
        <v>0</v>
      </c>
      <c r="P109" s="19">
        <f t="shared" si="68"/>
        <v>330</v>
      </c>
    </row>
    <row r="110" spans="1:16" ht="39.75" customHeight="1" x14ac:dyDescent="0.25">
      <c r="A110" s="122"/>
      <c r="B110" s="127"/>
      <c r="C110" s="118"/>
      <c r="D110" s="57" t="s">
        <v>17</v>
      </c>
      <c r="E110" s="19">
        <v>0</v>
      </c>
      <c r="F110" s="19">
        <v>100</v>
      </c>
      <c r="G110" s="19">
        <v>100</v>
      </c>
      <c r="H110" s="19">
        <v>100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f t="shared" si="68"/>
        <v>300</v>
      </c>
    </row>
    <row r="111" spans="1:16" ht="42.75" customHeight="1" x14ac:dyDescent="0.25">
      <c r="A111" s="122"/>
      <c r="B111" s="127"/>
      <c r="C111" s="118"/>
      <c r="D111" s="57" t="s">
        <v>18</v>
      </c>
      <c r="E111" s="19">
        <v>0</v>
      </c>
      <c r="F111" s="19">
        <v>10</v>
      </c>
      <c r="G111" s="19">
        <v>10</v>
      </c>
      <c r="H111" s="19">
        <v>10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f t="shared" si="68"/>
        <v>30</v>
      </c>
    </row>
    <row r="112" spans="1:16" ht="141.75" customHeight="1" x14ac:dyDescent="0.25">
      <c r="A112" s="55" t="s">
        <v>79</v>
      </c>
      <c r="B112" s="56" t="s">
        <v>123</v>
      </c>
      <c r="C112" s="57" t="s">
        <v>20</v>
      </c>
      <c r="D112" s="57" t="s">
        <v>18</v>
      </c>
      <c r="E112" s="19">
        <v>0</v>
      </c>
      <c r="F112" s="19">
        <v>24</v>
      </c>
      <c r="G112" s="19">
        <v>24</v>
      </c>
      <c r="H112" s="19">
        <v>24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f t="shared" si="68"/>
        <v>72</v>
      </c>
    </row>
  </sheetData>
  <mergeCells count="46">
    <mergeCell ref="A106:A108"/>
    <mergeCell ref="B106:B108"/>
    <mergeCell ref="C106:C108"/>
    <mergeCell ref="A109:A111"/>
    <mergeCell ref="B109:B111"/>
    <mergeCell ref="C109:C111"/>
    <mergeCell ref="A93:A98"/>
    <mergeCell ref="B93:B98"/>
    <mergeCell ref="C93:C95"/>
    <mergeCell ref="C96:C98"/>
    <mergeCell ref="A99:A102"/>
    <mergeCell ref="B99:B102"/>
    <mergeCell ref="C99:C100"/>
    <mergeCell ref="C101:C102"/>
    <mergeCell ref="A79:A84"/>
    <mergeCell ref="B79:B84"/>
    <mergeCell ref="C79:C81"/>
    <mergeCell ref="C82:C84"/>
    <mergeCell ref="A85:A87"/>
    <mergeCell ref="B85:B87"/>
    <mergeCell ref="C85:C87"/>
    <mergeCell ref="A35:A48"/>
    <mergeCell ref="B35:B48"/>
    <mergeCell ref="C35:C39"/>
    <mergeCell ref="C40:C44"/>
    <mergeCell ref="C45:C48"/>
    <mergeCell ref="A62:A70"/>
    <mergeCell ref="B62:B70"/>
    <mergeCell ref="C62:C64"/>
    <mergeCell ref="C65:C67"/>
    <mergeCell ref="C68:C70"/>
    <mergeCell ref="A6:B20"/>
    <mergeCell ref="C6:C10"/>
    <mergeCell ref="C11:C15"/>
    <mergeCell ref="C16:C20"/>
    <mergeCell ref="A21:A34"/>
    <mergeCell ref="B21:B34"/>
    <mergeCell ref="C21:C25"/>
    <mergeCell ref="C26:C30"/>
    <mergeCell ref="C31:C34"/>
    <mergeCell ref="E1:P1"/>
    <mergeCell ref="A3:P3"/>
    <mergeCell ref="A4:A5"/>
    <mergeCell ref="B4:B5"/>
    <mergeCell ref="C4:C5"/>
    <mergeCell ref="E4:P4"/>
  </mergeCells>
  <pageMargins left="0.31496062992125984" right="0" top="0.55118110236220474" bottom="0.55118110236220474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view="pageBreakPreview" topLeftCell="C1" zoomScaleNormal="100" zoomScaleSheetLayoutView="100" workbookViewId="0">
      <selection activeCell="E3" sqref="E3:O3"/>
    </sheetView>
  </sheetViews>
  <sheetFormatPr defaultRowHeight="15.75" x14ac:dyDescent="0.25"/>
  <cols>
    <col min="1" max="1" width="11.42578125" style="37" bestFit="1" customWidth="1"/>
    <col min="2" max="2" width="43.7109375" style="37" customWidth="1"/>
    <col min="3" max="3" width="23.140625" style="37" customWidth="1"/>
    <col min="4" max="4" width="12.140625" style="37" customWidth="1"/>
    <col min="5" max="15" width="9.140625" style="37"/>
  </cols>
  <sheetData>
    <row r="1" spans="1:16" ht="77.25" customHeight="1" x14ac:dyDescent="0.25">
      <c r="B1" s="38"/>
      <c r="C1" s="38"/>
      <c r="D1" s="128" t="s">
        <v>167</v>
      </c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"/>
    </row>
    <row r="2" spans="1:16" x14ac:dyDescent="0.25">
      <c r="A2" s="129" t="s">
        <v>80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"/>
    </row>
    <row r="3" spans="1:16" ht="49.5" customHeight="1" x14ac:dyDescent="0.25">
      <c r="A3" s="130" t="s">
        <v>0</v>
      </c>
      <c r="B3" s="131" t="s">
        <v>11</v>
      </c>
      <c r="C3" s="132" t="s">
        <v>81</v>
      </c>
      <c r="D3" s="131" t="s">
        <v>1</v>
      </c>
      <c r="E3" s="130" t="s">
        <v>2</v>
      </c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"/>
    </row>
    <row r="4" spans="1:16" ht="21.75" customHeight="1" x14ac:dyDescent="0.25">
      <c r="A4" s="130"/>
      <c r="B4" s="131"/>
      <c r="C4" s="133"/>
      <c r="D4" s="131"/>
      <c r="E4" s="3">
        <v>2020</v>
      </c>
      <c r="F4" s="3">
        <v>2021</v>
      </c>
      <c r="G4" s="3">
        <v>2022</v>
      </c>
      <c r="H4" s="3">
        <v>2023</v>
      </c>
      <c r="I4" s="3">
        <v>2024</v>
      </c>
      <c r="J4" s="3">
        <v>2025</v>
      </c>
      <c r="K4" s="3">
        <v>2026</v>
      </c>
      <c r="L4" s="3">
        <v>2027</v>
      </c>
      <c r="M4" s="3">
        <v>2028</v>
      </c>
      <c r="N4" s="3">
        <v>2029</v>
      </c>
      <c r="O4" s="3">
        <v>2030</v>
      </c>
      <c r="P4" s="1"/>
    </row>
    <row r="5" spans="1:16" ht="43.5" customHeight="1" x14ac:dyDescent="0.25">
      <c r="A5" s="131" t="s">
        <v>141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"/>
    </row>
    <row r="6" spans="1:16" ht="15" customHeight="1" x14ac:dyDescent="0.25">
      <c r="A6" s="3" t="s">
        <v>4</v>
      </c>
      <c r="B6" s="131" t="s">
        <v>142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"/>
    </row>
    <row r="7" spans="1:16" ht="21.75" customHeight="1" x14ac:dyDescent="0.25">
      <c r="A7" s="39" t="s">
        <v>24</v>
      </c>
      <c r="B7" s="131" t="s">
        <v>147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"/>
    </row>
    <row r="8" spans="1:16" ht="85.5" customHeight="1" x14ac:dyDescent="0.25">
      <c r="A8" s="134" t="s">
        <v>25</v>
      </c>
      <c r="B8" s="135" t="s">
        <v>26</v>
      </c>
      <c r="C8" s="40" t="s">
        <v>82</v>
      </c>
      <c r="D8" s="41" t="s">
        <v>83</v>
      </c>
      <c r="E8" s="39">
        <v>33</v>
      </c>
      <c r="F8" s="39">
        <v>37</v>
      </c>
      <c r="G8" s="39">
        <v>34</v>
      </c>
      <c r="H8" s="63">
        <v>34</v>
      </c>
      <c r="I8" s="63">
        <v>34</v>
      </c>
      <c r="J8" s="63">
        <v>34</v>
      </c>
      <c r="K8" s="63">
        <v>34</v>
      </c>
      <c r="L8" s="63">
        <v>34</v>
      </c>
      <c r="M8" s="63">
        <v>34</v>
      </c>
      <c r="N8" s="63">
        <v>34</v>
      </c>
      <c r="O8" s="63">
        <v>34</v>
      </c>
      <c r="P8" s="1"/>
    </row>
    <row r="9" spans="1:16" ht="96.75" customHeight="1" x14ac:dyDescent="0.25">
      <c r="A9" s="134"/>
      <c r="B9" s="135"/>
      <c r="C9" s="40" t="s">
        <v>84</v>
      </c>
      <c r="D9" s="41" t="s">
        <v>9</v>
      </c>
      <c r="E9" s="39">
        <v>6</v>
      </c>
      <c r="F9" s="39">
        <v>6</v>
      </c>
      <c r="G9" s="39">
        <v>5</v>
      </c>
      <c r="H9" s="63">
        <v>5</v>
      </c>
      <c r="I9" s="63">
        <v>5</v>
      </c>
      <c r="J9" s="63">
        <v>5</v>
      </c>
      <c r="K9" s="63">
        <v>5</v>
      </c>
      <c r="L9" s="63">
        <v>5</v>
      </c>
      <c r="M9" s="63">
        <v>5</v>
      </c>
      <c r="N9" s="63">
        <v>5</v>
      </c>
      <c r="O9" s="63">
        <v>5</v>
      </c>
      <c r="P9" s="1"/>
    </row>
    <row r="10" spans="1:16" ht="116.25" customHeight="1" x14ac:dyDescent="0.25">
      <c r="A10" s="134"/>
      <c r="B10" s="135"/>
      <c r="C10" s="40" t="s">
        <v>85</v>
      </c>
      <c r="D10" s="41" t="s">
        <v>86</v>
      </c>
      <c r="E10" s="39">
        <v>2307.4</v>
      </c>
      <c r="F10" s="39">
        <v>2307.4</v>
      </c>
      <c r="G10" s="39">
        <v>2307.4</v>
      </c>
      <c r="H10" s="39">
        <v>2307.4</v>
      </c>
      <c r="I10" s="39">
        <v>2307.4</v>
      </c>
      <c r="J10" s="39">
        <v>2307.4</v>
      </c>
      <c r="K10" s="39">
        <v>2307.4</v>
      </c>
      <c r="L10" s="39">
        <v>2307.4</v>
      </c>
      <c r="M10" s="39">
        <v>2307.4</v>
      </c>
      <c r="N10" s="39">
        <v>2307.4</v>
      </c>
      <c r="O10" s="39">
        <v>2307.4</v>
      </c>
      <c r="P10" s="1"/>
    </row>
    <row r="11" spans="1:16" ht="51" customHeight="1" x14ac:dyDescent="0.25">
      <c r="A11" s="134"/>
      <c r="B11" s="135"/>
      <c r="C11" s="40" t="s">
        <v>87</v>
      </c>
      <c r="D11" s="41" t="s">
        <v>9</v>
      </c>
      <c r="E11" s="39">
        <v>33</v>
      </c>
      <c r="F11" s="39">
        <v>37</v>
      </c>
      <c r="G11" s="39">
        <v>37</v>
      </c>
      <c r="H11" s="39">
        <v>37</v>
      </c>
      <c r="I11" s="39">
        <v>37</v>
      </c>
      <c r="J11" s="39">
        <v>37</v>
      </c>
      <c r="K11" s="39">
        <v>37</v>
      </c>
      <c r="L11" s="39">
        <v>37</v>
      </c>
      <c r="M11" s="39">
        <v>37</v>
      </c>
      <c r="N11" s="39">
        <v>37</v>
      </c>
      <c r="O11" s="39">
        <v>37</v>
      </c>
      <c r="P11" s="1"/>
    </row>
    <row r="12" spans="1:16" ht="58.5" customHeight="1" x14ac:dyDescent="0.25">
      <c r="A12" s="39" t="s">
        <v>27</v>
      </c>
      <c r="B12" s="40" t="s">
        <v>162</v>
      </c>
      <c r="C12" s="40" t="s">
        <v>88</v>
      </c>
      <c r="D12" s="41" t="s">
        <v>89</v>
      </c>
      <c r="E12" s="39">
        <v>10</v>
      </c>
      <c r="F12" s="39">
        <v>10</v>
      </c>
      <c r="G12" s="39">
        <v>10</v>
      </c>
      <c r="H12" s="39">
        <v>10</v>
      </c>
      <c r="I12" s="39">
        <v>10</v>
      </c>
      <c r="J12" s="39">
        <v>10</v>
      </c>
      <c r="K12" s="39">
        <v>10</v>
      </c>
      <c r="L12" s="39">
        <v>10</v>
      </c>
      <c r="M12" s="39">
        <v>10</v>
      </c>
      <c r="N12" s="39">
        <v>10</v>
      </c>
      <c r="O12" s="39">
        <v>10</v>
      </c>
      <c r="P12" s="1"/>
    </row>
    <row r="13" spans="1:16" ht="33.75" customHeight="1" x14ac:dyDescent="0.25">
      <c r="A13" s="39" t="s">
        <v>29</v>
      </c>
      <c r="B13" s="40" t="s">
        <v>30</v>
      </c>
      <c r="C13" s="40" t="s">
        <v>88</v>
      </c>
      <c r="D13" s="41" t="s">
        <v>89</v>
      </c>
      <c r="E13" s="39">
        <v>1</v>
      </c>
      <c r="F13" s="39">
        <v>1</v>
      </c>
      <c r="G13" s="39">
        <v>1</v>
      </c>
      <c r="H13" s="39">
        <v>1</v>
      </c>
      <c r="I13" s="39">
        <v>1</v>
      </c>
      <c r="J13" s="39">
        <v>1</v>
      </c>
      <c r="K13" s="39">
        <v>1</v>
      </c>
      <c r="L13" s="39">
        <v>1</v>
      </c>
      <c r="M13" s="39">
        <v>1</v>
      </c>
      <c r="N13" s="39">
        <v>1</v>
      </c>
      <c r="O13" s="39">
        <v>1</v>
      </c>
      <c r="P13" s="1"/>
    </row>
    <row r="14" spans="1:16" ht="133.5" customHeight="1" x14ac:dyDescent="0.25">
      <c r="A14" s="39" t="s">
        <v>31</v>
      </c>
      <c r="B14" s="40" t="s">
        <v>32</v>
      </c>
      <c r="C14" s="40" t="s">
        <v>90</v>
      </c>
      <c r="D14" s="41" t="s">
        <v>83</v>
      </c>
      <c r="E14" s="39">
        <v>2</v>
      </c>
      <c r="F14" s="39">
        <v>2</v>
      </c>
      <c r="G14" s="39">
        <v>2</v>
      </c>
      <c r="H14" s="39">
        <v>2</v>
      </c>
      <c r="I14" s="39">
        <v>2</v>
      </c>
      <c r="J14" s="39">
        <v>2</v>
      </c>
      <c r="K14" s="39">
        <v>2</v>
      </c>
      <c r="L14" s="39">
        <v>2</v>
      </c>
      <c r="M14" s="39">
        <v>2</v>
      </c>
      <c r="N14" s="39">
        <v>2</v>
      </c>
      <c r="O14" s="39">
        <v>2</v>
      </c>
      <c r="P14" s="1"/>
    </row>
    <row r="15" spans="1:16" ht="120.75" customHeight="1" x14ac:dyDescent="0.25">
      <c r="A15" s="39" t="s">
        <v>33</v>
      </c>
      <c r="B15" s="4" t="s">
        <v>34</v>
      </c>
      <c r="C15" s="4" t="s">
        <v>91</v>
      </c>
      <c r="D15" s="42" t="s">
        <v>9</v>
      </c>
      <c r="E15" s="2">
        <v>1</v>
      </c>
      <c r="F15" s="2">
        <v>1</v>
      </c>
      <c r="G15" s="2">
        <v>1</v>
      </c>
      <c r="H15" s="2">
        <v>1</v>
      </c>
      <c r="I15" s="2">
        <v>1</v>
      </c>
      <c r="J15" s="2">
        <v>1</v>
      </c>
      <c r="K15" s="2">
        <v>1</v>
      </c>
      <c r="L15" s="2">
        <v>1</v>
      </c>
      <c r="M15" s="2">
        <v>1</v>
      </c>
      <c r="N15" s="2">
        <v>1</v>
      </c>
      <c r="O15" s="2">
        <v>1</v>
      </c>
      <c r="P15" s="1"/>
    </row>
    <row r="16" spans="1:16" ht="55.5" customHeight="1" x14ac:dyDescent="0.25">
      <c r="A16" s="39" t="s">
        <v>35</v>
      </c>
      <c r="B16" s="40" t="s">
        <v>36</v>
      </c>
      <c r="C16" s="43" t="s">
        <v>92</v>
      </c>
      <c r="D16" s="44" t="s">
        <v>89</v>
      </c>
      <c r="E16" s="45">
        <v>44</v>
      </c>
      <c r="F16" s="45">
        <v>44</v>
      </c>
      <c r="G16" s="45">
        <v>46</v>
      </c>
      <c r="H16" s="45">
        <v>46</v>
      </c>
      <c r="I16" s="45">
        <v>48</v>
      </c>
      <c r="J16" s="45">
        <v>48</v>
      </c>
      <c r="K16" s="45">
        <v>48</v>
      </c>
      <c r="L16" s="45">
        <v>50</v>
      </c>
      <c r="M16" s="45">
        <v>50</v>
      </c>
      <c r="N16" s="45">
        <v>50</v>
      </c>
      <c r="O16" s="45">
        <v>50</v>
      </c>
      <c r="P16" s="1"/>
    </row>
    <row r="17" spans="1:16" ht="120" customHeight="1" x14ac:dyDescent="0.25">
      <c r="A17" s="39" t="s">
        <v>37</v>
      </c>
      <c r="B17" s="40" t="s">
        <v>38</v>
      </c>
      <c r="C17" s="43" t="s">
        <v>93</v>
      </c>
      <c r="D17" s="44" t="s">
        <v>89</v>
      </c>
      <c r="E17" s="45">
        <v>4</v>
      </c>
      <c r="F17" s="45">
        <v>4</v>
      </c>
      <c r="G17" s="45">
        <v>4</v>
      </c>
      <c r="H17" s="45">
        <v>4</v>
      </c>
      <c r="I17" s="45">
        <v>4</v>
      </c>
      <c r="J17" s="45">
        <v>4</v>
      </c>
      <c r="K17" s="45">
        <v>4</v>
      </c>
      <c r="L17" s="45">
        <v>4</v>
      </c>
      <c r="M17" s="45">
        <v>4</v>
      </c>
      <c r="N17" s="45">
        <v>4</v>
      </c>
      <c r="O17" s="45">
        <v>4</v>
      </c>
      <c r="P17" s="1"/>
    </row>
    <row r="18" spans="1:16" ht="100.5" customHeight="1" x14ac:dyDescent="0.25">
      <c r="A18" s="134" t="s">
        <v>39</v>
      </c>
      <c r="B18" s="135" t="s">
        <v>40</v>
      </c>
      <c r="C18" s="40" t="s">
        <v>94</v>
      </c>
      <c r="D18" s="41" t="s">
        <v>89</v>
      </c>
      <c r="E18" s="39">
        <v>1</v>
      </c>
      <c r="F18" s="39">
        <v>1</v>
      </c>
      <c r="G18" s="39">
        <v>1</v>
      </c>
      <c r="H18" s="39">
        <v>1</v>
      </c>
      <c r="I18" s="39">
        <v>1</v>
      </c>
      <c r="J18" s="39">
        <v>1</v>
      </c>
      <c r="K18" s="39">
        <v>1</v>
      </c>
      <c r="L18" s="39">
        <v>1</v>
      </c>
      <c r="M18" s="39">
        <v>1</v>
      </c>
      <c r="N18" s="39">
        <v>1</v>
      </c>
      <c r="O18" s="39">
        <v>1</v>
      </c>
      <c r="P18" s="1"/>
    </row>
    <row r="19" spans="1:16" ht="35.25" customHeight="1" x14ac:dyDescent="0.25">
      <c r="A19" s="134"/>
      <c r="B19" s="135"/>
      <c r="C19" s="48" t="s">
        <v>161</v>
      </c>
      <c r="D19" s="41" t="s">
        <v>9</v>
      </c>
      <c r="E19" s="39">
        <v>1</v>
      </c>
      <c r="F19" s="39">
        <v>1</v>
      </c>
      <c r="G19" s="39">
        <v>1</v>
      </c>
      <c r="H19" s="39">
        <v>1</v>
      </c>
      <c r="I19" s="39">
        <v>1</v>
      </c>
      <c r="J19" s="39">
        <v>1</v>
      </c>
      <c r="K19" s="39">
        <v>1</v>
      </c>
      <c r="L19" s="39">
        <v>1</v>
      </c>
      <c r="M19" s="39">
        <v>1</v>
      </c>
      <c r="N19" s="39">
        <v>1</v>
      </c>
      <c r="O19" s="39">
        <v>1</v>
      </c>
      <c r="P19" s="1"/>
    </row>
    <row r="20" spans="1:16" ht="86.25" customHeight="1" x14ac:dyDescent="0.25">
      <c r="A20" s="134"/>
      <c r="B20" s="135"/>
      <c r="C20" s="43" t="s">
        <v>157</v>
      </c>
      <c r="D20" s="44" t="s">
        <v>9</v>
      </c>
      <c r="E20" s="45">
        <v>280</v>
      </c>
      <c r="F20" s="45">
        <v>280</v>
      </c>
      <c r="G20" s="45">
        <v>290</v>
      </c>
      <c r="H20" s="45">
        <v>300</v>
      </c>
      <c r="I20" s="45">
        <v>310</v>
      </c>
      <c r="J20" s="45">
        <v>310</v>
      </c>
      <c r="K20" s="45">
        <v>320</v>
      </c>
      <c r="L20" s="45">
        <v>320</v>
      </c>
      <c r="M20" s="45">
        <v>330</v>
      </c>
      <c r="N20" s="45">
        <v>340</v>
      </c>
      <c r="O20" s="45">
        <v>350</v>
      </c>
      <c r="P20" s="1"/>
    </row>
    <row r="21" spans="1:16" ht="116.25" customHeight="1" x14ac:dyDescent="0.25">
      <c r="A21" s="134" t="s">
        <v>41</v>
      </c>
      <c r="B21" s="135" t="s">
        <v>42</v>
      </c>
      <c r="C21" s="48" t="s">
        <v>158</v>
      </c>
      <c r="D21" s="41" t="s">
        <v>89</v>
      </c>
      <c r="E21" s="39">
        <v>1</v>
      </c>
      <c r="F21" s="39">
        <v>1</v>
      </c>
      <c r="G21" s="39">
        <v>1</v>
      </c>
      <c r="H21" s="39">
        <v>1</v>
      </c>
      <c r="I21" s="39">
        <v>1</v>
      </c>
      <c r="J21" s="39">
        <v>1</v>
      </c>
      <c r="K21" s="39">
        <v>1</v>
      </c>
      <c r="L21" s="39">
        <v>1</v>
      </c>
      <c r="M21" s="39">
        <v>1</v>
      </c>
      <c r="N21" s="39">
        <v>1</v>
      </c>
      <c r="O21" s="39">
        <v>1</v>
      </c>
      <c r="P21" s="1"/>
    </row>
    <row r="22" spans="1:16" ht="114.75" customHeight="1" x14ac:dyDescent="0.25">
      <c r="A22" s="134"/>
      <c r="B22" s="135"/>
      <c r="C22" s="76" t="s">
        <v>159</v>
      </c>
      <c r="D22" s="42" t="s">
        <v>9</v>
      </c>
      <c r="E22" s="2">
        <v>190</v>
      </c>
      <c r="F22" s="2">
        <v>193</v>
      </c>
      <c r="G22" s="2">
        <v>195</v>
      </c>
      <c r="H22" s="2">
        <v>196</v>
      </c>
      <c r="I22" s="2">
        <v>199</v>
      </c>
      <c r="J22" s="2">
        <v>199</v>
      </c>
      <c r="K22" s="2">
        <v>200</v>
      </c>
      <c r="L22" s="2">
        <v>201</v>
      </c>
      <c r="M22" s="2">
        <v>202</v>
      </c>
      <c r="N22" s="2">
        <v>203</v>
      </c>
      <c r="O22" s="2">
        <v>205</v>
      </c>
      <c r="P22" s="1"/>
    </row>
    <row r="23" spans="1:16" ht="132" customHeight="1" x14ac:dyDescent="0.25">
      <c r="A23" s="39" t="s">
        <v>43</v>
      </c>
      <c r="B23" s="40" t="s">
        <v>44</v>
      </c>
      <c r="C23" s="40" t="s">
        <v>95</v>
      </c>
      <c r="D23" s="41" t="s">
        <v>9</v>
      </c>
      <c r="E23" s="39">
        <v>1</v>
      </c>
      <c r="F23" s="39">
        <v>1</v>
      </c>
      <c r="G23" s="39">
        <v>1</v>
      </c>
      <c r="H23" s="39">
        <v>1</v>
      </c>
      <c r="I23" s="39">
        <v>1</v>
      </c>
      <c r="J23" s="39">
        <v>1</v>
      </c>
      <c r="K23" s="39">
        <v>1</v>
      </c>
      <c r="L23" s="39">
        <v>1</v>
      </c>
      <c r="M23" s="39">
        <v>1</v>
      </c>
      <c r="N23" s="39">
        <v>1</v>
      </c>
      <c r="O23" s="39">
        <v>1</v>
      </c>
      <c r="P23" s="1"/>
    </row>
    <row r="24" spans="1:16" ht="112.5" customHeight="1" x14ac:dyDescent="0.25">
      <c r="A24" s="39" t="s">
        <v>45</v>
      </c>
      <c r="B24" s="40" t="s">
        <v>46</v>
      </c>
      <c r="C24" s="4" t="s">
        <v>96</v>
      </c>
      <c r="D24" s="42" t="s">
        <v>89</v>
      </c>
      <c r="E24" s="46">
        <v>30</v>
      </c>
      <c r="F24" s="46">
        <v>10</v>
      </c>
      <c r="G24" s="2">
        <v>30</v>
      </c>
      <c r="H24" s="46">
        <v>400</v>
      </c>
      <c r="I24" s="46">
        <v>10</v>
      </c>
      <c r="J24" s="46">
        <v>30</v>
      </c>
      <c r="K24" s="46">
        <v>30</v>
      </c>
      <c r="L24" s="46">
        <v>30</v>
      </c>
      <c r="M24" s="46">
        <v>300</v>
      </c>
      <c r="N24" s="46">
        <v>10</v>
      </c>
      <c r="O24" s="46">
        <v>10</v>
      </c>
      <c r="P24" s="1"/>
    </row>
    <row r="25" spans="1:16" ht="102.75" customHeight="1" x14ac:dyDescent="0.25">
      <c r="A25" s="39" t="s">
        <v>47</v>
      </c>
      <c r="B25" s="40" t="s">
        <v>138</v>
      </c>
      <c r="C25" s="40" t="s">
        <v>97</v>
      </c>
      <c r="D25" s="41" t="s">
        <v>9</v>
      </c>
      <c r="E25" s="39">
        <v>5</v>
      </c>
      <c r="F25" s="39">
        <v>5</v>
      </c>
      <c r="G25" s="39">
        <v>5</v>
      </c>
      <c r="H25" s="39">
        <v>5</v>
      </c>
      <c r="I25" s="39">
        <v>5</v>
      </c>
      <c r="J25" s="39">
        <v>5</v>
      </c>
      <c r="K25" s="39">
        <v>5</v>
      </c>
      <c r="L25" s="39">
        <v>5</v>
      </c>
      <c r="M25" s="39">
        <v>5</v>
      </c>
      <c r="N25" s="39">
        <v>5</v>
      </c>
      <c r="O25" s="39">
        <v>5</v>
      </c>
      <c r="P25" s="1"/>
    </row>
    <row r="26" spans="1:16" ht="52.5" customHeight="1" x14ac:dyDescent="0.25">
      <c r="A26" s="39" t="s">
        <v>48</v>
      </c>
      <c r="B26" s="4" t="s">
        <v>98</v>
      </c>
      <c r="C26" s="4" t="s">
        <v>99</v>
      </c>
      <c r="D26" s="42" t="s">
        <v>9</v>
      </c>
      <c r="E26" s="2">
        <v>0</v>
      </c>
      <c r="F26" s="2">
        <v>7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1"/>
    </row>
    <row r="27" spans="1:16" ht="37.5" customHeight="1" x14ac:dyDescent="0.25">
      <c r="A27" s="39" t="s">
        <v>50</v>
      </c>
      <c r="B27" s="40" t="s">
        <v>51</v>
      </c>
      <c r="C27" s="43" t="s">
        <v>100</v>
      </c>
      <c r="D27" s="44" t="s">
        <v>9</v>
      </c>
      <c r="E27" s="45">
        <v>1</v>
      </c>
      <c r="F27" s="45">
        <v>0</v>
      </c>
      <c r="G27" s="45">
        <v>0</v>
      </c>
      <c r="H27" s="45">
        <v>1</v>
      </c>
      <c r="I27" s="45">
        <v>0</v>
      </c>
      <c r="J27" s="45">
        <v>1</v>
      </c>
      <c r="K27" s="45">
        <v>0</v>
      </c>
      <c r="L27" s="45">
        <v>0</v>
      </c>
      <c r="M27" s="45">
        <v>0</v>
      </c>
      <c r="N27" s="45">
        <v>0</v>
      </c>
      <c r="O27" s="45">
        <v>1</v>
      </c>
      <c r="P27" s="1"/>
    </row>
    <row r="28" spans="1:16" ht="114.75" customHeight="1" x14ac:dyDescent="0.25">
      <c r="A28" s="39" t="s">
        <v>54</v>
      </c>
      <c r="B28" s="48" t="s">
        <v>153</v>
      </c>
      <c r="C28" s="48" t="s">
        <v>160</v>
      </c>
      <c r="D28" s="41" t="s">
        <v>9</v>
      </c>
      <c r="E28" s="39">
        <v>5</v>
      </c>
      <c r="F28" s="39">
        <v>5</v>
      </c>
      <c r="G28" s="39">
        <v>5</v>
      </c>
      <c r="H28" s="39">
        <v>5</v>
      </c>
      <c r="I28" s="39">
        <v>5</v>
      </c>
      <c r="J28" s="39">
        <v>5</v>
      </c>
      <c r="K28" s="39">
        <v>5</v>
      </c>
      <c r="L28" s="39">
        <v>5</v>
      </c>
      <c r="M28" s="39">
        <v>5</v>
      </c>
      <c r="N28" s="39">
        <v>5</v>
      </c>
      <c r="O28" s="39">
        <v>5</v>
      </c>
      <c r="P28" s="1"/>
    </row>
    <row r="29" spans="1:16" ht="132.75" customHeight="1" x14ac:dyDescent="0.25">
      <c r="A29" s="30" t="s">
        <v>55</v>
      </c>
      <c r="B29" s="47" t="s">
        <v>101</v>
      </c>
      <c r="C29" s="40" t="s">
        <v>102</v>
      </c>
      <c r="D29" s="39" t="s">
        <v>9</v>
      </c>
      <c r="E29" s="39">
        <v>1</v>
      </c>
      <c r="F29" s="39">
        <v>1</v>
      </c>
      <c r="G29" s="39">
        <v>1</v>
      </c>
      <c r="H29" s="39">
        <v>1</v>
      </c>
      <c r="I29" s="39">
        <v>1</v>
      </c>
      <c r="J29" s="39">
        <v>1</v>
      </c>
      <c r="K29" s="39">
        <v>1</v>
      </c>
      <c r="L29" s="39">
        <v>1</v>
      </c>
      <c r="M29" s="39">
        <v>1</v>
      </c>
      <c r="N29" s="39">
        <v>1</v>
      </c>
      <c r="O29" s="39">
        <v>1</v>
      </c>
      <c r="P29" s="1"/>
    </row>
    <row r="30" spans="1:16" ht="79.5" customHeight="1" x14ac:dyDescent="0.25">
      <c r="A30" s="103" t="s">
        <v>57</v>
      </c>
      <c r="B30" s="136" t="s">
        <v>103</v>
      </c>
      <c r="C30" s="4" t="s">
        <v>104</v>
      </c>
      <c r="D30" s="42" t="s">
        <v>105</v>
      </c>
      <c r="E30" s="2">
        <v>33675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1"/>
    </row>
    <row r="31" spans="1:16" ht="79.5" customHeight="1" x14ac:dyDescent="0.25">
      <c r="A31" s="105"/>
      <c r="B31" s="137"/>
      <c r="C31" s="4" t="s">
        <v>106</v>
      </c>
      <c r="D31" s="42" t="s">
        <v>107</v>
      </c>
      <c r="E31" s="2">
        <v>0</v>
      </c>
      <c r="F31" s="2">
        <v>1800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1"/>
    </row>
    <row r="32" spans="1:16" ht="118.5" customHeight="1" x14ac:dyDescent="0.25">
      <c r="A32" s="30" t="s">
        <v>58</v>
      </c>
      <c r="B32" s="47" t="s">
        <v>59</v>
      </c>
      <c r="C32" s="4" t="s">
        <v>108</v>
      </c>
      <c r="D32" s="42" t="s">
        <v>109</v>
      </c>
      <c r="E32" s="2">
        <v>2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1"/>
    </row>
    <row r="33" spans="1:16" ht="72" customHeight="1" x14ac:dyDescent="0.25">
      <c r="A33" s="34" t="s">
        <v>60</v>
      </c>
      <c r="B33" s="47" t="s">
        <v>61</v>
      </c>
      <c r="C33" s="4" t="s">
        <v>130</v>
      </c>
      <c r="D33" s="42" t="s">
        <v>9</v>
      </c>
      <c r="E33" s="2">
        <v>1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1"/>
    </row>
    <row r="34" spans="1:16" ht="114.75" customHeight="1" x14ac:dyDescent="0.25">
      <c r="A34" s="34" t="s">
        <v>125</v>
      </c>
      <c r="B34" s="47" t="s">
        <v>126</v>
      </c>
      <c r="C34" s="4" t="s">
        <v>131</v>
      </c>
      <c r="D34" s="42" t="s">
        <v>9</v>
      </c>
      <c r="E34" s="2">
        <v>0</v>
      </c>
      <c r="F34" s="2">
        <v>0</v>
      </c>
      <c r="G34" s="2">
        <v>51</v>
      </c>
      <c r="H34" s="2">
        <v>51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1"/>
    </row>
    <row r="35" spans="1:16" ht="114.75" customHeight="1" x14ac:dyDescent="0.25">
      <c r="A35" s="34" t="s">
        <v>128</v>
      </c>
      <c r="B35" s="68" t="s">
        <v>129</v>
      </c>
      <c r="C35" s="4" t="s">
        <v>132</v>
      </c>
      <c r="D35" s="42" t="s">
        <v>9</v>
      </c>
      <c r="E35" s="2">
        <v>0</v>
      </c>
      <c r="F35" s="2">
        <v>0</v>
      </c>
      <c r="G35" s="2">
        <v>1</v>
      </c>
      <c r="H35" s="2">
        <v>1</v>
      </c>
      <c r="I35" s="2">
        <v>1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1"/>
    </row>
    <row r="36" spans="1:16" ht="101.25" customHeight="1" x14ac:dyDescent="0.25">
      <c r="A36" s="34" t="s">
        <v>164</v>
      </c>
      <c r="B36" s="68" t="s">
        <v>165</v>
      </c>
      <c r="C36" s="4" t="s">
        <v>166</v>
      </c>
      <c r="D36" s="42" t="s">
        <v>9</v>
      </c>
      <c r="E36" s="2">
        <v>0</v>
      </c>
      <c r="F36" s="2">
        <v>0</v>
      </c>
      <c r="G36" s="2">
        <v>0</v>
      </c>
      <c r="H36" s="2">
        <v>1</v>
      </c>
      <c r="I36" s="2">
        <v>1</v>
      </c>
      <c r="J36" s="2">
        <v>1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1"/>
    </row>
    <row r="37" spans="1:16" ht="27" customHeight="1" x14ac:dyDescent="0.25">
      <c r="A37" s="67" t="s">
        <v>5</v>
      </c>
      <c r="B37" s="131" t="s">
        <v>148</v>
      </c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"/>
    </row>
    <row r="38" spans="1:16" ht="31.5" customHeight="1" x14ac:dyDescent="0.25">
      <c r="A38" s="66" t="s">
        <v>63</v>
      </c>
      <c r="B38" s="131" t="s">
        <v>149</v>
      </c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"/>
    </row>
    <row r="39" spans="1:16" ht="67.5" customHeight="1" x14ac:dyDescent="0.25">
      <c r="A39" s="134" t="s">
        <v>64</v>
      </c>
      <c r="B39" s="135" t="s">
        <v>110</v>
      </c>
      <c r="C39" s="40" t="s">
        <v>111</v>
      </c>
      <c r="D39" s="41" t="s">
        <v>83</v>
      </c>
      <c r="E39" s="39">
        <v>9</v>
      </c>
      <c r="F39" s="39">
        <v>9</v>
      </c>
      <c r="G39" s="39">
        <v>10</v>
      </c>
      <c r="H39" s="39">
        <v>10</v>
      </c>
      <c r="I39" s="39">
        <v>10</v>
      </c>
      <c r="J39" s="39">
        <v>10</v>
      </c>
      <c r="K39" s="39">
        <v>10</v>
      </c>
      <c r="L39" s="39">
        <v>10</v>
      </c>
      <c r="M39" s="39">
        <v>10</v>
      </c>
      <c r="N39" s="39">
        <v>10</v>
      </c>
      <c r="O39" s="39">
        <v>10</v>
      </c>
      <c r="P39" s="1"/>
    </row>
    <row r="40" spans="1:16" ht="98.25" customHeight="1" x14ac:dyDescent="0.25">
      <c r="A40" s="134"/>
      <c r="B40" s="135"/>
      <c r="C40" s="40" t="s">
        <v>112</v>
      </c>
      <c r="D40" s="41" t="s">
        <v>9</v>
      </c>
      <c r="E40" s="39">
        <v>1</v>
      </c>
      <c r="F40" s="39">
        <v>1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1"/>
    </row>
    <row r="41" spans="1:16" ht="54" customHeight="1" x14ac:dyDescent="0.25">
      <c r="A41" s="134"/>
      <c r="B41" s="135"/>
      <c r="C41" s="40" t="s">
        <v>113</v>
      </c>
      <c r="D41" s="41" t="s">
        <v>9</v>
      </c>
      <c r="E41" s="39">
        <v>9</v>
      </c>
      <c r="F41" s="39">
        <v>10</v>
      </c>
      <c r="G41" s="39">
        <v>10</v>
      </c>
      <c r="H41" s="39">
        <v>10</v>
      </c>
      <c r="I41" s="39">
        <v>10</v>
      </c>
      <c r="J41" s="39">
        <v>10</v>
      </c>
      <c r="K41" s="39">
        <v>10</v>
      </c>
      <c r="L41" s="39">
        <v>10</v>
      </c>
      <c r="M41" s="39">
        <v>10</v>
      </c>
      <c r="N41" s="39">
        <v>10</v>
      </c>
      <c r="O41" s="39">
        <v>10</v>
      </c>
      <c r="P41" s="1"/>
    </row>
    <row r="42" spans="1:16" ht="60" customHeight="1" x14ac:dyDescent="0.25">
      <c r="A42" s="66" t="s">
        <v>66</v>
      </c>
      <c r="B42" s="40" t="s">
        <v>114</v>
      </c>
      <c r="C42" s="40" t="s">
        <v>115</v>
      </c>
      <c r="D42" s="41" t="s">
        <v>83</v>
      </c>
      <c r="E42" s="39">
        <v>1.5</v>
      </c>
      <c r="F42" s="39">
        <v>1.5</v>
      </c>
      <c r="G42" s="39">
        <v>0.5</v>
      </c>
      <c r="H42" s="63">
        <v>0.5</v>
      </c>
      <c r="I42" s="63">
        <v>0.5</v>
      </c>
      <c r="J42" s="63">
        <v>0.5</v>
      </c>
      <c r="K42" s="63">
        <v>0.5</v>
      </c>
      <c r="L42" s="63">
        <v>0.5</v>
      </c>
      <c r="M42" s="63">
        <v>0.5</v>
      </c>
      <c r="N42" s="63">
        <v>0.5</v>
      </c>
      <c r="O42" s="63">
        <v>0.5</v>
      </c>
      <c r="P42" s="1"/>
    </row>
    <row r="43" spans="1:16" ht="100.5" customHeight="1" x14ac:dyDescent="0.25">
      <c r="A43" s="134" t="s">
        <v>68</v>
      </c>
      <c r="B43" s="135" t="s">
        <v>69</v>
      </c>
      <c r="C43" s="40" t="s">
        <v>116</v>
      </c>
      <c r="D43" s="41" t="s">
        <v>9</v>
      </c>
      <c r="E43" s="39">
        <v>1</v>
      </c>
      <c r="F43" s="39">
        <v>1</v>
      </c>
      <c r="G43" s="39">
        <v>1</v>
      </c>
      <c r="H43" s="39">
        <v>1</v>
      </c>
      <c r="I43" s="39">
        <v>1</v>
      </c>
      <c r="J43" s="39">
        <v>1</v>
      </c>
      <c r="K43" s="39">
        <v>1</v>
      </c>
      <c r="L43" s="39">
        <v>1</v>
      </c>
      <c r="M43" s="39">
        <v>1</v>
      </c>
      <c r="N43" s="39">
        <v>1</v>
      </c>
      <c r="O43" s="39">
        <v>1</v>
      </c>
      <c r="P43" s="1"/>
    </row>
    <row r="44" spans="1:16" ht="83.25" customHeight="1" x14ac:dyDescent="0.25">
      <c r="A44" s="134"/>
      <c r="B44" s="135"/>
      <c r="C44" s="40" t="s">
        <v>117</v>
      </c>
      <c r="D44" s="41" t="s">
        <v>9</v>
      </c>
      <c r="E44" s="39">
        <v>2</v>
      </c>
      <c r="F44" s="39">
        <v>2</v>
      </c>
      <c r="G44" s="39">
        <v>2</v>
      </c>
      <c r="H44" s="39">
        <v>2</v>
      </c>
      <c r="I44" s="39">
        <v>2</v>
      </c>
      <c r="J44" s="39">
        <v>2</v>
      </c>
      <c r="K44" s="39">
        <v>2</v>
      </c>
      <c r="L44" s="39">
        <v>2</v>
      </c>
      <c r="M44" s="39">
        <v>2</v>
      </c>
      <c r="N44" s="39">
        <v>2</v>
      </c>
      <c r="O44" s="39">
        <v>2</v>
      </c>
      <c r="P44" s="1"/>
    </row>
    <row r="45" spans="1:16" ht="82.5" customHeight="1" x14ac:dyDescent="0.25">
      <c r="A45" s="66" t="s">
        <v>70</v>
      </c>
      <c r="B45" s="40" t="s">
        <v>71</v>
      </c>
      <c r="C45" s="43" t="s">
        <v>118</v>
      </c>
      <c r="D45" s="44" t="s">
        <v>9</v>
      </c>
      <c r="E45" s="45">
        <v>2</v>
      </c>
      <c r="F45" s="45">
        <v>2</v>
      </c>
      <c r="G45" s="45">
        <v>2</v>
      </c>
      <c r="H45" s="45">
        <v>2</v>
      </c>
      <c r="I45" s="45">
        <v>2</v>
      </c>
      <c r="J45" s="45">
        <v>2</v>
      </c>
      <c r="K45" s="45">
        <v>2</v>
      </c>
      <c r="L45" s="45">
        <v>2</v>
      </c>
      <c r="M45" s="45">
        <v>2</v>
      </c>
      <c r="N45" s="45">
        <v>2</v>
      </c>
      <c r="O45" s="45">
        <v>2</v>
      </c>
      <c r="P45" s="1"/>
    </row>
    <row r="46" spans="1:16" ht="51" customHeight="1" x14ac:dyDescent="0.25">
      <c r="A46" s="66" t="s">
        <v>72</v>
      </c>
      <c r="B46" s="40" t="s">
        <v>73</v>
      </c>
      <c r="C46" s="40" t="s">
        <v>119</v>
      </c>
      <c r="D46" s="41" t="s">
        <v>120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1"/>
    </row>
    <row r="47" spans="1:16" ht="29.25" customHeight="1" x14ac:dyDescent="0.25">
      <c r="A47" s="67" t="s">
        <v>6</v>
      </c>
      <c r="B47" s="131" t="s">
        <v>150</v>
      </c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"/>
    </row>
    <row r="48" spans="1:16" ht="27" customHeight="1" x14ac:dyDescent="0.25">
      <c r="A48" s="66" t="s">
        <v>7</v>
      </c>
      <c r="B48" s="131" t="s">
        <v>151</v>
      </c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"/>
    </row>
    <row r="49" spans="1:16" ht="200.25" customHeight="1" x14ac:dyDescent="0.25">
      <c r="A49" s="66" t="s">
        <v>74</v>
      </c>
      <c r="B49" s="48" t="s">
        <v>146</v>
      </c>
      <c r="C49" s="48" t="s">
        <v>121</v>
      </c>
      <c r="D49" s="41" t="s">
        <v>3</v>
      </c>
      <c r="E49" s="49">
        <v>90</v>
      </c>
      <c r="F49" s="49">
        <v>90</v>
      </c>
      <c r="G49" s="49">
        <v>90</v>
      </c>
      <c r="H49" s="49">
        <v>90</v>
      </c>
      <c r="I49" s="49">
        <v>90</v>
      </c>
      <c r="J49" s="49">
        <v>90</v>
      </c>
      <c r="K49" s="49">
        <v>90</v>
      </c>
      <c r="L49" s="49">
        <v>90</v>
      </c>
      <c r="M49" s="49">
        <v>90</v>
      </c>
      <c r="N49" s="49">
        <v>90</v>
      </c>
      <c r="O49" s="49">
        <v>90</v>
      </c>
      <c r="P49" s="1"/>
    </row>
    <row r="50" spans="1:16" ht="99" customHeight="1" x14ac:dyDescent="0.25">
      <c r="A50" s="53" t="s">
        <v>75</v>
      </c>
      <c r="B50" s="50" t="s">
        <v>76</v>
      </c>
      <c r="C50" s="51" t="s">
        <v>122</v>
      </c>
      <c r="D50" s="52" t="s">
        <v>9</v>
      </c>
      <c r="E50" s="53">
        <v>2</v>
      </c>
      <c r="F50" s="53">
        <v>2</v>
      </c>
      <c r="G50" s="53">
        <v>2</v>
      </c>
      <c r="H50" s="53">
        <v>2</v>
      </c>
      <c r="I50" s="53">
        <v>2</v>
      </c>
      <c r="J50" s="53">
        <v>2</v>
      </c>
      <c r="K50" s="53">
        <v>2</v>
      </c>
      <c r="L50" s="53">
        <v>2</v>
      </c>
      <c r="M50" s="53">
        <v>2</v>
      </c>
      <c r="N50" s="53">
        <v>2</v>
      </c>
      <c r="O50" s="53">
        <v>2</v>
      </c>
      <c r="P50" s="1"/>
    </row>
    <row r="51" spans="1:16" ht="69.75" customHeight="1" x14ac:dyDescent="0.25">
      <c r="A51" s="53" t="s">
        <v>134</v>
      </c>
      <c r="B51" s="50" t="s">
        <v>136</v>
      </c>
      <c r="C51" s="51" t="s">
        <v>137</v>
      </c>
      <c r="D51" s="52" t="s">
        <v>9</v>
      </c>
      <c r="E51" s="53">
        <v>0</v>
      </c>
      <c r="F51" s="53">
        <v>0</v>
      </c>
      <c r="G51" s="53">
        <v>1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1"/>
    </row>
    <row r="52" spans="1:16" ht="40.5" customHeight="1" x14ac:dyDescent="0.25">
      <c r="A52" s="58" t="s">
        <v>8</v>
      </c>
      <c r="B52" s="138" t="s">
        <v>152</v>
      </c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"/>
    </row>
    <row r="53" spans="1:16" ht="66" customHeight="1" x14ac:dyDescent="0.25">
      <c r="A53" s="58" t="s">
        <v>77</v>
      </c>
      <c r="B53" s="60" t="s">
        <v>78</v>
      </c>
      <c r="C53" s="60" t="s">
        <v>124</v>
      </c>
      <c r="D53" s="59" t="s">
        <v>89</v>
      </c>
      <c r="E53" s="58">
        <v>0</v>
      </c>
      <c r="F53" s="58">
        <v>20</v>
      </c>
      <c r="G53" s="58">
        <v>20</v>
      </c>
      <c r="H53" s="58">
        <v>20</v>
      </c>
      <c r="I53" s="58">
        <v>20</v>
      </c>
      <c r="J53" s="58">
        <v>0</v>
      </c>
      <c r="K53" s="58">
        <v>0</v>
      </c>
      <c r="L53" s="58">
        <v>0</v>
      </c>
      <c r="M53" s="58">
        <v>0</v>
      </c>
      <c r="N53" s="58">
        <v>0</v>
      </c>
      <c r="O53" s="58">
        <v>0</v>
      </c>
      <c r="P53" s="1"/>
    </row>
    <row r="54" spans="1:16" ht="87.75" customHeight="1" x14ac:dyDescent="0.25">
      <c r="A54" s="58" t="s">
        <v>79</v>
      </c>
      <c r="B54" s="60" t="s">
        <v>123</v>
      </c>
      <c r="C54" s="60" t="s">
        <v>124</v>
      </c>
      <c r="D54" s="59" t="s">
        <v>89</v>
      </c>
      <c r="E54" s="58">
        <v>0</v>
      </c>
      <c r="F54" s="58">
        <v>10</v>
      </c>
      <c r="G54" s="58">
        <v>10</v>
      </c>
      <c r="H54" s="58">
        <v>10</v>
      </c>
      <c r="I54" s="58">
        <v>10</v>
      </c>
      <c r="J54" s="58">
        <v>0</v>
      </c>
      <c r="K54" s="58">
        <v>0</v>
      </c>
      <c r="L54" s="58">
        <v>0</v>
      </c>
      <c r="M54" s="58">
        <v>0</v>
      </c>
      <c r="N54" s="58">
        <v>0</v>
      </c>
      <c r="O54" s="58">
        <v>0</v>
      </c>
      <c r="P54" s="1"/>
    </row>
  </sheetData>
  <mergeCells count="27">
    <mergeCell ref="B52:O52"/>
    <mergeCell ref="A39:A41"/>
    <mergeCell ref="B39:B41"/>
    <mergeCell ref="A43:A44"/>
    <mergeCell ref="B43:B44"/>
    <mergeCell ref="B47:O47"/>
    <mergeCell ref="B48:O48"/>
    <mergeCell ref="B38:O38"/>
    <mergeCell ref="A5:O5"/>
    <mergeCell ref="B6:O6"/>
    <mergeCell ref="B7:O7"/>
    <mergeCell ref="A8:A11"/>
    <mergeCell ref="B8:B11"/>
    <mergeCell ref="A18:A20"/>
    <mergeCell ref="B18:B20"/>
    <mergeCell ref="A21:A22"/>
    <mergeCell ref="B21:B22"/>
    <mergeCell ref="A30:A31"/>
    <mergeCell ref="B30:B31"/>
    <mergeCell ref="B37:O37"/>
    <mergeCell ref="D1:O1"/>
    <mergeCell ref="A2:O2"/>
    <mergeCell ref="A3:A4"/>
    <mergeCell ref="B3:B4"/>
    <mergeCell ref="C3:C4"/>
    <mergeCell ref="D3:D4"/>
    <mergeCell ref="E3:O3"/>
  </mergeCells>
  <pageMargins left="0.70866141732283472" right="0.11811023622047245" top="0.19685039370078741" bottom="0.19685039370078741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3</vt:lpstr>
      <vt:lpstr>Приложение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2023-02-20T06:19:50Z</dcterms:modified>
</cp:coreProperties>
</file>