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05" windowWidth="18675" windowHeight="10740"/>
  </bookViews>
  <sheets>
    <sheet name="Измен5(35)Июль2019" sheetId="2" r:id="rId1"/>
  </sheets>
  <calcPr calcId="125725"/>
</workbook>
</file>

<file path=xl/calcChain.xml><?xml version="1.0" encoding="utf-8"?>
<calcChain xmlns="http://schemas.openxmlformats.org/spreadsheetml/2006/main">
  <c r="J89" i="2"/>
  <c r="E89"/>
  <c r="F89"/>
  <c r="G89"/>
  <c r="D89"/>
  <c r="E88"/>
  <c r="F88"/>
  <c r="G88"/>
  <c r="D88"/>
  <c r="E87"/>
  <c r="F87"/>
  <c r="G87"/>
  <c r="D87"/>
  <c r="D86"/>
  <c r="E96"/>
  <c r="E86" s="1"/>
  <c r="F96"/>
  <c r="F86" s="1"/>
  <c r="G96"/>
  <c r="G86" s="1"/>
  <c r="E186"/>
  <c r="F186"/>
  <c r="D186"/>
  <c r="E179"/>
  <c r="F179"/>
  <c r="G179"/>
  <c r="D179"/>
  <c r="E175"/>
  <c r="F175"/>
  <c r="D175"/>
  <c r="E173"/>
  <c r="F173"/>
  <c r="D173"/>
  <c r="E166"/>
  <c r="F166"/>
  <c r="G166"/>
  <c r="D166"/>
  <c r="D156" s="1"/>
  <c r="G165"/>
  <c r="G155" s="1"/>
  <c r="E165"/>
  <c r="F165"/>
  <c r="D165"/>
  <c r="D155" s="1"/>
  <c r="E164"/>
  <c r="F164"/>
  <c r="G164"/>
  <c r="D164"/>
  <c r="D154" s="1"/>
  <c r="E163"/>
  <c r="E153" s="1"/>
  <c r="F163"/>
  <c r="F153" s="1"/>
  <c r="F21" s="1"/>
  <c r="E156"/>
  <c r="F156"/>
  <c r="G156"/>
  <c r="E155"/>
  <c r="F155"/>
  <c r="E154"/>
  <c r="F154"/>
  <c r="G154"/>
  <c r="E147"/>
  <c r="E24"/>
  <c r="F24"/>
  <c r="G24"/>
  <c r="E16"/>
  <c r="F16"/>
  <c r="G16"/>
  <c r="D16"/>
  <c r="E61"/>
  <c r="F61"/>
  <c r="F49" s="1"/>
  <c r="G61"/>
  <c r="E60"/>
  <c r="F60"/>
  <c r="G60"/>
  <c r="D60"/>
  <c r="E59"/>
  <c r="E43" s="1"/>
  <c r="E27" s="1"/>
  <c r="G56"/>
  <c r="E56"/>
  <c r="E40" s="1"/>
  <c r="F56"/>
  <c r="D56"/>
  <c r="D50" s="1"/>
  <c r="E55"/>
  <c r="F55"/>
  <c r="G55"/>
  <c r="D55"/>
  <c r="F53"/>
  <c r="G53"/>
  <c r="G37" s="1"/>
  <c r="E50"/>
  <c r="F50"/>
  <c r="G50"/>
  <c r="G34" s="1"/>
  <c r="E49"/>
  <c r="G49"/>
  <c r="D49"/>
  <c r="D33" s="1"/>
  <c r="E48"/>
  <c r="F48"/>
  <c r="G48"/>
  <c r="D48"/>
  <c r="E45"/>
  <c r="F45"/>
  <c r="G45"/>
  <c r="D45"/>
  <c r="D29" s="1"/>
  <c r="D17" s="1"/>
  <c r="E44"/>
  <c r="F44"/>
  <c r="G44"/>
  <c r="D44"/>
  <c r="D28" s="1"/>
  <c r="F40"/>
  <c r="G40"/>
  <c r="E39"/>
  <c r="F39"/>
  <c r="G39"/>
  <c r="D39"/>
  <c r="D23" s="1"/>
  <c r="D38"/>
  <c r="F37"/>
  <c r="E34"/>
  <c r="F34"/>
  <c r="E33"/>
  <c r="G33"/>
  <c r="E32"/>
  <c r="F32"/>
  <c r="G32"/>
  <c r="D32"/>
  <c r="J32" s="1"/>
  <c r="E30"/>
  <c r="F30"/>
  <c r="G30"/>
  <c r="D30"/>
  <c r="E29"/>
  <c r="E17" s="1"/>
  <c r="F29"/>
  <c r="F17" s="1"/>
  <c r="G29"/>
  <c r="G17" s="1"/>
  <c r="E28"/>
  <c r="F28"/>
  <c r="G28"/>
  <c r="E22"/>
  <c r="F22"/>
  <c r="G22"/>
  <c r="D22"/>
  <c r="E23"/>
  <c r="F23"/>
  <c r="G23"/>
  <c r="J19"/>
  <c r="J20"/>
  <c r="E20"/>
  <c r="F20"/>
  <c r="G20"/>
  <c r="D20"/>
  <c r="E19"/>
  <c r="F19"/>
  <c r="G19"/>
  <c r="D19"/>
  <c r="F18"/>
  <c r="G18"/>
  <c r="E149"/>
  <c r="F149"/>
  <c r="G149"/>
  <c r="D149"/>
  <c r="J149"/>
  <c r="E148"/>
  <c r="F148"/>
  <c r="G148"/>
  <c r="D148"/>
  <c r="E150"/>
  <c r="F150"/>
  <c r="G150"/>
  <c r="D150"/>
  <c r="F147"/>
  <c r="G147"/>
  <c r="D147"/>
  <c r="J152"/>
  <c r="J151"/>
  <c r="J150"/>
  <c r="J148"/>
  <c r="D102"/>
  <c r="J102" s="1"/>
  <c r="J103"/>
  <c r="D104"/>
  <c r="J104" s="1"/>
  <c r="J111"/>
  <c r="G112"/>
  <c r="G158"/>
  <c r="F158"/>
  <c r="E158"/>
  <c r="J160"/>
  <c r="G163"/>
  <c r="G153" s="1"/>
  <c r="G168"/>
  <c r="F168"/>
  <c r="E168"/>
  <c r="J171"/>
  <c r="J174"/>
  <c r="J173"/>
  <c r="J176"/>
  <c r="J175"/>
  <c r="J179"/>
  <c r="F189"/>
  <c r="E189"/>
  <c r="J193"/>
  <c r="J192"/>
  <c r="J146"/>
  <c r="J145"/>
  <c r="J141"/>
  <c r="J140"/>
  <c r="E139"/>
  <c r="J139" s="1"/>
  <c r="J144"/>
  <c r="J143"/>
  <c r="E142"/>
  <c r="J142" s="1"/>
  <c r="E133"/>
  <c r="J133" s="1"/>
  <c r="J134"/>
  <c r="J135"/>
  <c r="E136"/>
  <c r="J136" s="1"/>
  <c r="J137"/>
  <c r="J138"/>
  <c r="E127"/>
  <c r="J127" s="1"/>
  <c r="J128"/>
  <c r="J129"/>
  <c r="J132"/>
  <c r="J131"/>
  <c r="E130"/>
  <c r="J130" s="1"/>
  <c r="E121"/>
  <c r="J121" s="1"/>
  <c r="J126"/>
  <c r="J125"/>
  <c r="J123"/>
  <c r="J122"/>
  <c r="E124"/>
  <c r="J124" s="1"/>
  <c r="D168"/>
  <c r="J168" s="1"/>
  <c r="J63"/>
  <c r="D158"/>
  <c r="J169"/>
  <c r="J189"/>
  <c r="J190"/>
  <c r="D115"/>
  <c r="J115" s="1"/>
  <c r="D116"/>
  <c r="J116" s="1"/>
  <c r="J119"/>
  <c r="J118"/>
  <c r="D117"/>
  <c r="J117" s="1"/>
  <c r="J64"/>
  <c r="J22"/>
  <c r="J39"/>
  <c r="J44"/>
  <c r="J45"/>
  <c r="J48"/>
  <c r="J55"/>
  <c r="J56"/>
  <c r="J60"/>
  <c r="J61"/>
  <c r="J65"/>
  <c r="J66"/>
  <c r="E77"/>
  <c r="D77"/>
  <c r="J78"/>
  <c r="J80"/>
  <c r="D79"/>
  <c r="J79" s="1"/>
  <c r="D81"/>
  <c r="J81" s="1"/>
  <c r="J83"/>
  <c r="J87"/>
  <c r="J88"/>
  <c r="F59"/>
  <c r="D96"/>
  <c r="J97"/>
  <c r="J98"/>
  <c r="D100"/>
  <c r="J101"/>
  <c r="J100"/>
  <c r="J105"/>
  <c r="J106"/>
  <c r="J107"/>
  <c r="J108"/>
  <c r="J109"/>
  <c r="J110"/>
  <c r="F112"/>
  <c r="E112"/>
  <c r="D112"/>
  <c r="D59" s="1"/>
  <c r="J113"/>
  <c r="J158"/>
  <c r="J159"/>
  <c r="J161"/>
  <c r="J180"/>
  <c r="J183"/>
  <c r="J184"/>
  <c r="J186"/>
  <c r="J187"/>
  <c r="J170"/>
  <c r="J166"/>
  <c r="J165"/>
  <c r="J164"/>
  <c r="D34" l="1"/>
  <c r="J50"/>
  <c r="D40"/>
  <c r="D24" s="1"/>
  <c r="D18" s="1"/>
  <c r="D53"/>
  <c r="D37" s="1"/>
  <c r="D43"/>
  <c r="D27" s="1"/>
  <c r="D47"/>
  <c r="D31" s="1"/>
  <c r="G59"/>
  <c r="G43" s="1"/>
  <c r="F33"/>
  <c r="J33" s="1"/>
  <c r="J49"/>
  <c r="D163"/>
  <c r="D153" s="1"/>
  <c r="J156"/>
  <c r="J155"/>
  <c r="G21"/>
  <c r="J154"/>
  <c r="J40"/>
  <c r="E18"/>
  <c r="E53"/>
  <c r="G47"/>
  <c r="G31" s="1"/>
  <c r="F47"/>
  <c r="F31" s="1"/>
  <c r="F43"/>
  <c r="F27" s="1"/>
  <c r="J34"/>
  <c r="J29"/>
  <c r="J28"/>
  <c r="J24"/>
  <c r="J18"/>
  <c r="J17"/>
  <c r="J23"/>
  <c r="J16"/>
  <c r="J112"/>
  <c r="J77"/>
  <c r="D114"/>
  <c r="J114" s="1"/>
  <c r="J147"/>
  <c r="J59"/>
  <c r="J86"/>
  <c r="J96"/>
  <c r="G27" l="1"/>
  <c r="J43"/>
  <c r="J27"/>
  <c r="G15"/>
  <c r="F15"/>
  <c r="D21"/>
  <c r="D15" s="1"/>
  <c r="J153"/>
  <c r="J163"/>
  <c r="E37"/>
  <c r="E47"/>
  <c r="J53"/>
  <c r="E21" l="1"/>
  <c r="E15" s="1"/>
  <c r="J37"/>
  <c r="E31"/>
  <c r="J31" s="1"/>
  <c r="J47"/>
  <c r="J15" l="1"/>
  <c r="J21"/>
</calcChain>
</file>

<file path=xl/comments1.xml><?xml version="1.0" encoding="utf-8"?>
<comments xmlns="http://schemas.openxmlformats.org/spreadsheetml/2006/main">
  <authors>
    <author>user</author>
    <author>Ирина</author>
  </authors>
  <commentList>
    <comment ref="F6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500,0-23.07.2018
добавлено 500,0 -   14.09.2018</t>
        </r>
      </text>
    </comment>
    <comment ref="G64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500,0 тыс. руб. 17.07.2019</t>
        </r>
      </text>
    </comment>
    <comment ref="G6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Добалено из областного бюджета (резервный фонд) на Кухарево 08.04.2019</t>
        </r>
      </text>
    </comment>
    <comment ref="E7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тыс.руб.   20.10.17</t>
        </r>
      </text>
    </comment>
    <comment ref="E7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снять  370,3 изменения от 06.12.17
</t>
        </r>
      </text>
    </comment>
    <comment ref="G7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108,2 тыс. руб. 28.01.2019  на оплату технадзора по КироваГорького добавлено 213,23388 тыс. руб.       15.03.2019 по врезке и пуску газа по КироваГорького     
добавлено 16,0 тыс. руб. 17.07.2019
                                                                      </t>
        </r>
      </text>
    </comment>
    <comment ref="G78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снято на Кирова-Горького на скрытые работы 17.07.2019</t>
        </r>
      </text>
    </comment>
    <comment ref="E8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Уменьшение по контракту на 19.09.2017</t>
        </r>
      </text>
    </comment>
    <comment ref="F8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на 2 котла Трехалево школа, Лехово школа - 1300,0 тыс. руб. 14.09.2018,
уменьшено на 162,2 тыс. руб. (экономия по контрактам: котлы и насосы) 26.11.2018</t>
        </r>
      </text>
    </comment>
    <comment ref="F10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200,0 тыс. руб. 16.11.2018
</t>
        </r>
      </text>
    </comment>
    <comment ref="E17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Допол +28,24 внесение на взносы,  ведение спецсч 17.11.17</t>
        </r>
      </text>
    </comment>
    <comment ref="F17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0,8 тыс. руб. 16.11.2018
добавлено 3,9 тыс. руб. 24.12.2018</t>
        </r>
      </text>
    </comment>
    <comment ref="G18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1100,0 тыс. руб. 28.01.2019</t>
        </r>
      </text>
    </comment>
    <comment ref="G18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2000,0 тыс. руб.
28.01.2019</t>
        </r>
      </text>
    </comment>
    <comment ref="F18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16.04.2018 разделено по бюджету 41,71%  от 1868,1 тыс.руб. 10.05.2018</t>
        </r>
      </text>
    </comment>
    <comment ref="F18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разделено по бюджетам 58,29 % от 1868,1 тыс.руб. от 10.05.2018</t>
        </r>
      </text>
    </comment>
    <comment ref="E19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1569,15тыс.руб.   20.10.2017</t>
        </r>
      </text>
    </comment>
    <comment ref="F19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0,4 тыс. руб. мзиен от 16.01.2018
добавлено 757,7 тыс.руб. 16.04.2018
</t>
        </r>
      </text>
    </comment>
    <comment ref="E19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136,45 тыс.руб.   20.10.2017</t>
        </r>
      </text>
    </comment>
    <comment ref="F191" authorId="1">
      <text>
        <r>
          <rPr>
            <b/>
            <sz val="9"/>
            <color indexed="81"/>
            <rFont val="Tahoma"/>
            <family val="2"/>
            <charset val="204"/>
          </rPr>
          <t>Ирина:</t>
        </r>
        <r>
          <rPr>
            <sz val="9"/>
            <color indexed="81"/>
            <rFont val="Tahoma"/>
            <family val="2"/>
            <charset val="204"/>
          </rPr>
          <t xml:space="preserve">
добавлено 757,6 тыс.руб. 19.10.2018</t>
        </r>
      </text>
    </comment>
    <comment ref="F19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0,8 тыс. руб. 16.11.2018</t>
        </r>
      </text>
    </comment>
  </commentList>
</comments>
</file>

<file path=xl/sharedStrings.xml><?xml version="1.0" encoding="utf-8"?>
<sst xmlns="http://schemas.openxmlformats.org/spreadsheetml/2006/main" count="312" uniqueCount="88">
  <si>
    <t>"Приложение № 3</t>
  </si>
  <si>
    <t>к муниципальной программе «Комплексное развитие систем</t>
  </si>
  <si>
    <r>
      <t xml:space="preserve"> коммунальной инфраструктуры и благоустройства</t>
    </r>
    <r>
      <rPr>
        <sz val="12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муниципального</t>
    </r>
  </si>
  <si>
    <t xml:space="preserve"> образования «Невельский район» </t>
  </si>
  <si>
    <r>
      <t xml:space="preserve">Прогнозная (справочная) оценка ресурсного обеспечения реализации муниципальной программы 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«</t>
    </r>
    <r>
      <rPr>
        <b/>
        <sz val="14"/>
        <color theme="1"/>
        <rFont val="Times New Roman"/>
        <family val="1"/>
        <charset val="204"/>
      </rPr>
      <t xml:space="preserve">Комплексное развитие систем коммунальной инфраструктуры и благоустройства муниципального образования «Невельский район» </t>
    </r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</si>
  <si>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</si>
  <si>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</si>
  <si>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</si>
  <si>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</si>
  <si>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</si>
  <si>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</si>
  <si>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</si>
  <si>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</t>
  </si>
  <si>
    <t>всего, в том числе:</t>
  </si>
  <si>
    <t>всего</t>
  </si>
  <si>
    <t>федеральный бюджет</t>
  </si>
  <si>
    <t>областной бюджет</t>
  </si>
  <si>
    <t>местный бюджет</t>
  </si>
  <si>
    <t>бюджет МО «Невель»</t>
  </si>
  <si>
    <t>бюджет сельских поселений</t>
  </si>
  <si>
    <t>Администрация Невельского района</t>
  </si>
  <si>
    <t xml:space="preserve">местный бюджет </t>
  </si>
  <si>
    <t>Финансовое управление</t>
  </si>
  <si>
    <t>Подпрограмма 1</t>
  </si>
  <si>
    <t>«Комплексное развитие систем коммунальной инфраструктуры и благоустройства муниципального образования»</t>
  </si>
  <si>
    <t>Основное мероприятие            1.1. «Комплексное развитие систем коммунальной инфраструктуры  и благоустройства муниципального образования»</t>
  </si>
  <si>
    <t>Мероприятие 1.1.1</t>
  </si>
  <si>
    <t>Осуществление расходов по возмещению затрат по содержанию систем водоснабжения в сельской местности</t>
  </si>
  <si>
    <t>Мероприятие 1.1.2</t>
  </si>
  <si>
    <t xml:space="preserve">  Возмещение убытков организациям, оказывающим услуги бани населению</t>
  </si>
  <si>
    <t>Мероприятие 1.1.3</t>
  </si>
  <si>
    <t xml:space="preserve">Мероприятие 1.1.4                                                      Расходы на прокладку магистрального водопровода в соответствии с переданными полномочиями </t>
  </si>
  <si>
    <t>Мероприятие 1.1.5                                                      Строительство и ремонт шахтных колодцев на территории городского поселения "Невель" в соответствии с переданными полномочиями</t>
  </si>
  <si>
    <t>Мероприятие 1.1.6</t>
  </si>
  <si>
    <t xml:space="preserve">  Газификация жилых домов индивидуального жилого фонда</t>
  </si>
  <si>
    <t>Мероприятие 1.1.7</t>
  </si>
  <si>
    <t>Мероприятие 1.1.8</t>
  </si>
  <si>
    <t>Строительство, реконструкция, капитальный и текущий ремонт объектов газоснабжения</t>
  </si>
  <si>
    <t>Мероприятие 1.1.9</t>
  </si>
  <si>
    <t>Мероприятие 1.1.10</t>
  </si>
  <si>
    <t>Мероприятие 1.1.11 Расходы на проведение    ремонта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</si>
  <si>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Мероприятие 1.1.12 Расходы на разработку схем газоснабжения, теплоснабжения, водоснабжения, водоотведения, программ комплексного развития систем коммунальной инфраструктуры поселений района</t>
  </si>
  <si>
    <t>Подпрограмма 2</t>
  </si>
  <si>
    <t>«Жилище»</t>
  </si>
  <si>
    <t>Основное мероприятие   2.1</t>
  </si>
  <si>
    <t>«Улучшение жилищных условий отдельных категорий граждан»</t>
  </si>
  <si>
    <t xml:space="preserve">Мероприятие 2.1.1 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</si>
  <si>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 специализированного жилищного фонда и муниципального нежилого фонда, расположенного в многоквартирных домах района, включая услуги по обслуживанию специального счета для формирования фонда капитального ремонта многоквартирных домов района</t>
  </si>
  <si>
    <t>Мероприятие 2.1.2 Расходы по капитальному ремонту муниципального жилищного фонда поселений, включая расходы на составление сметной документации</t>
  </si>
  <si>
    <t xml:space="preserve">Мероприятие 2.1.3 Капитальный ремонт муниципального жилищного фонда  в соответствии с переданными полномочиями </t>
  </si>
  <si>
    <t>Мероприятие 2.1.4</t>
  </si>
  <si>
    <t xml:space="preserve"> 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</si>
  <si>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Мероприятие 2.1.5</t>
  </si>
  <si>
    <t>Мероприятие 2.1.6</t>
  </si>
  <si>
    <t>Мероприятие 2.1.8</t>
  </si>
  <si>
    <t xml:space="preserve"> 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</si>
  <si>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Мероприятие 2.1.9</t>
  </si>
  <si>
    <t xml:space="preserve"> Расходы на информационно-вычислительные и иные услуги по сопровождению расчетов по договорам найма жилого помещения</t>
  </si>
  <si>
    <t>Мероприятие 2.1.10</t>
  </si>
  <si>
    <t>всего:</t>
  </si>
  <si>
    <t xml:space="preserve"> Приобретение жилья для предоставления семьям, имеющих детей-инвалидов</t>
  </si>
  <si>
    <t>2022 год</t>
  </si>
  <si>
    <t>2023 год</t>
  </si>
  <si>
    <t>2024 год</t>
  </si>
  <si>
    <t>2025-2030 год</t>
  </si>
  <si>
    <t>Мероприятия в рамках федеральной целевой программы «Жилище» на 2020-2030 годы</t>
  </si>
  <si>
    <t xml:space="preserve"> </t>
  </si>
  <si>
    <t>Приобретение жилья для переселения граждан из жилых помещений, признанных в установленном порядке непригодными для проживания , и граждан страдающих тяжелыми формами хронических заболеваний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</si>
  <si>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</si>
  <si>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Администрации Невельского района</t>
  </si>
  <si>
    <t>Мероприятие 2.1.7 Расходы на реализацию мероприятий по обеспечению жильем молодых семей</t>
  </si>
  <si>
    <t xml:space="preserve"> Организация аварийно-диспетчерского и технического обслуживания, текущего и капитального ремонта, освидетельствования и диагностики технических устройств групповых резервуарных установок и газопровода</t>
  </si>
  <si>
    <r>
      <t xml:space="preserve"> </t>
    </r>
    <r>
      <rPr>
        <sz val="10"/>
        <color rgb="FF000000"/>
        <rFont val="Times New Roman"/>
        <family val="1"/>
        <charset val="204"/>
      </rPr>
      <t xml:space="preserve">Приобретение оборудования и материалов для модернизации объектов теплоснабжения, водоснабжения, водоотведения </t>
    </r>
  </si>
  <si>
    <t>Строительство и реконструкция, капитальный ремонт  объектов водоснабжения, систем водоотведения и очистки сточных вод</t>
  </si>
  <si>
    <t>Строительство, реконструкция, капитальный ремонт котельных и тепловых сетей с переводом их на местные виды топлива, находящихся в собственности муниципальных образований области, а также приобретение котельных в собственность муниципальных образований области, включая подготовку проектно-сметной документации</t>
  </si>
  <si>
    <t>Мероприятие 1.2.1 Субсидия на осуществление расходов на благоустройство общественных территорий</t>
  </si>
  <si>
    <t>Основное мероприятие 1.2 Региональный проект "Формирование комфортной городской среды"</t>
  </si>
  <si>
    <t>Мероприятие 1.1.13 Расходы на разработку проектно-сметной, технической документации на строительство, реконструкцию, капитальный ремонт объектов коммунальной инфраструктуры</t>
  </si>
  <si>
    <t>Мероприятие 1.1.14 Расходы по диагностике  и освидетельствованию резервуаров сжиженных углеводородных газов</t>
  </si>
  <si>
    <t>Мероприятие 1.1.15  Субсидия на ликвидацию очагов сорного растения Борщевик Сосновского</t>
  </si>
  <si>
    <t>Мероприятие 1.1.16 Расходы на приобретение оборудования и материалов для модернизации объектов теплоснабжения, водоснабжения, водоотведения, в целях подготовки муниципальных образований к отопительному сезону</t>
  </si>
  <si>
    <t>Мероприятие 1.1.17  Расходы на строительство, реконструкцию, капитальный ремонт и техническое перевооружение систем коммунальной инфраструктуры</t>
  </si>
  <si>
    <t>Мероприятие 1.1.18 Расходы на софинансирование мероприятий по ликвидации несанкционированных свалок</t>
  </si>
  <si>
    <t>Мероприятие 1.1.19 Расходы на обеспечение мероприятий по оборудованию контейнерных площадок для накопления твердых бытовых отходов</t>
  </si>
  <si>
    <t>Мероприятие 1.1.20 Расходы на обеспечение мероприятий по оборудованию контейнерных площадок дляраздельного накопления твердыхкоммунальных отходов и установке на них контейниров</t>
  </si>
  <si>
    <t>Мероприятие 1.1.21 Субсидия на софинансирование мероприятий по приобретению и установке групповых резервуарных установок сжиженных углеродных газов</t>
  </si>
  <si>
    <t xml:space="preserve">                                                                                                                                                                 Приложение  к постановлению </t>
  </si>
  <si>
    <t xml:space="preserve">       от 08.12.2020 № 734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</si>
</sst>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0" borderId="0" xfId="0" applyFont="1" applyAlignment="1">
      <alignment horizontal="right"/>
    </xf>
    <xf numFmtId="164" fontId="0" fillId="0" borderId="0" xfId="0" applyNumberFormat="1"/>
    <xf numFmtId="0" fontId="1" fillId="0" borderId="0" xfId="0" applyFont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justify" vertical="top" wrapText="1"/>
    </xf>
    <xf numFmtId="164" fontId="11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top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/>
    <xf numFmtId="0" fontId="12" fillId="0" borderId="1" xfId="0" applyFont="1" applyBorder="1"/>
    <xf numFmtId="164" fontId="11" fillId="0" borderId="4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justify" vertical="top" wrapText="1"/>
    </xf>
    <xf numFmtId="0" fontId="10" fillId="2" borderId="1" xfId="0" applyFont="1" applyFill="1" applyBorder="1" applyAlignment="1">
      <alignment horizontal="justify" vertical="top" wrapText="1"/>
    </xf>
    <xf numFmtId="0" fontId="10" fillId="2" borderId="3" xfId="0" applyFont="1" applyFill="1" applyBorder="1" applyAlignment="1">
      <alignment horizontal="justify" vertical="top" wrapText="1"/>
    </xf>
    <xf numFmtId="0" fontId="12" fillId="2" borderId="1" xfId="0" applyFont="1" applyFill="1" applyBorder="1"/>
    <xf numFmtId="0" fontId="10" fillId="0" borderId="1" xfId="0" applyFont="1" applyBorder="1"/>
    <xf numFmtId="0" fontId="10" fillId="2" borderId="2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164" fontId="10" fillId="0" borderId="2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justify" vertical="top" wrapText="1"/>
    </xf>
    <xf numFmtId="0" fontId="10" fillId="0" borderId="4" xfId="0" applyFont="1" applyBorder="1" applyAlignment="1">
      <alignment horizontal="justify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justify" vertical="top" wrapText="1"/>
    </xf>
    <xf numFmtId="0" fontId="13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7"/>
  <sheetViews>
    <sheetView tabSelected="1" workbookViewId="0">
      <selection sqref="A1:J1"/>
    </sheetView>
  </sheetViews>
  <sheetFormatPr defaultRowHeight="15"/>
  <cols>
    <col min="1" max="1" width="49.85546875" customWidth="1"/>
    <col min="2" max="2" width="19" customWidth="1"/>
    <col min="3" max="3" width="14.140625" customWidth="1"/>
    <col min="4" max="4" width="10" customWidth="1"/>
    <col min="5" max="6" width="10.140625" customWidth="1"/>
    <col min="7" max="7" width="10.28515625" customWidth="1"/>
    <col min="8" max="9" width="8.85546875" customWidth="1"/>
    <col min="10" max="10" width="10" customWidth="1"/>
  </cols>
  <sheetData>
    <row r="1" spans="1:13" ht="24.75" customHeight="1">
      <c r="A1" s="40" t="s">
        <v>86</v>
      </c>
      <c r="B1" s="40"/>
      <c r="C1" s="40"/>
      <c r="D1" s="40"/>
      <c r="E1" s="40"/>
      <c r="F1" s="40"/>
      <c r="G1" s="40"/>
      <c r="H1" s="40"/>
      <c r="I1" s="40"/>
      <c r="J1" s="40"/>
    </row>
    <row r="2" spans="1:13" ht="19.5" customHeight="1">
      <c r="A2" s="40" t="s">
        <v>69</v>
      </c>
      <c r="B2" s="40"/>
      <c r="C2" s="40"/>
      <c r="D2" s="40"/>
      <c r="E2" s="40"/>
      <c r="F2" s="40"/>
      <c r="G2" s="40"/>
      <c r="H2" s="40"/>
      <c r="I2" s="40"/>
      <c r="J2" s="40"/>
    </row>
    <row r="3" spans="1:13" ht="18.75" hidden="1">
      <c r="A3" s="40"/>
      <c r="B3" s="40"/>
      <c r="C3" s="40"/>
      <c r="D3" s="40"/>
      <c r="E3" s="40"/>
      <c r="F3" s="40"/>
      <c r="G3" s="40"/>
      <c r="H3" s="40"/>
      <c r="I3" s="40"/>
      <c r="J3" s="40"/>
    </row>
    <row r="4" spans="1:13" ht="18.75">
      <c r="A4" s="3"/>
      <c r="B4" s="3"/>
      <c r="C4" s="3"/>
      <c r="D4" s="3"/>
      <c r="E4" s="3"/>
      <c r="F4" s="40" t="s">
        <v>87</v>
      </c>
      <c r="G4" s="40"/>
      <c r="H4" s="40"/>
      <c r="I4" s="40"/>
      <c r="J4" s="40"/>
    </row>
    <row r="5" spans="1:13" ht="18.75">
      <c r="A5" s="40" t="s">
        <v>0</v>
      </c>
      <c r="B5" s="40"/>
      <c r="C5" s="40"/>
      <c r="D5" s="40"/>
      <c r="E5" s="40"/>
      <c r="F5" s="40"/>
      <c r="G5" s="40"/>
      <c r="H5" s="40"/>
      <c r="I5" s="40"/>
      <c r="J5" s="40"/>
    </row>
    <row r="6" spans="1:13" ht="18.75">
      <c r="A6" s="40" t="s">
        <v>1</v>
      </c>
      <c r="B6" s="40"/>
      <c r="C6" s="40"/>
      <c r="D6" s="40"/>
      <c r="E6" s="40"/>
      <c r="F6" s="40"/>
      <c r="G6" s="40"/>
      <c r="H6" s="40"/>
      <c r="I6" s="40"/>
      <c r="J6" s="40"/>
    </row>
    <row r="7" spans="1:13" ht="18.75">
      <c r="A7" s="40" t="s">
        <v>2</v>
      </c>
      <c r="B7" s="40"/>
      <c r="C7" s="40"/>
      <c r="D7" s="40"/>
      <c r="E7" s="40"/>
      <c r="F7" s="40"/>
      <c r="G7" s="40"/>
      <c r="H7" s="40"/>
      <c r="I7" s="40"/>
      <c r="J7" s="40"/>
    </row>
    <row r="8" spans="1:13" ht="18.75">
      <c r="A8" s="40" t="s">
        <v>3</v>
      </c>
      <c r="B8" s="40"/>
      <c r="C8" s="40"/>
      <c r="D8" s="40"/>
      <c r="E8" s="40"/>
      <c r="F8" s="40"/>
      <c r="G8" s="40"/>
      <c r="H8" s="40"/>
      <c r="I8" s="40"/>
      <c r="J8" s="40"/>
    </row>
    <row r="9" spans="1:13" ht="15.75">
      <c r="A9" s="1"/>
    </row>
    <row r="10" spans="1:13" ht="53.25" customHeight="1">
      <c r="A10" s="41" t="s">
        <v>4</v>
      </c>
      <c r="B10" s="41"/>
      <c r="C10" s="41"/>
      <c r="D10" s="41"/>
      <c r="E10" s="41"/>
      <c r="F10" s="41"/>
      <c r="G10" s="41"/>
      <c r="H10" s="41"/>
      <c r="I10" s="41"/>
      <c r="J10" s="41"/>
    </row>
    <row r="11" spans="1:13" ht="19.5" customHeight="1">
      <c r="A11" s="42" t="s">
        <v>5</v>
      </c>
      <c r="B11" s="42"/>
      <c r="C11" s="42"/>
      <c r="D11" s="42"/>
      <c r="E11" s="42"/>
      <c r="F11" s="42"/>
      <c r="G11" s="42"/>
      <c r="H11" s="42"/>
      <c r="I11" s="42"/>
      <c r="J11" s="42"/>
    </row>
    <row r="12" spans="1:13" ht="80.25" customHeight="1">
      <c r="A12" s="43" t="s">
        <v>6</v>
      </c>
      <c r="B12" s="43" t="s">
        <v>7</v>
      </c>
      <c r="C12" s="43" t="s">
        <v>8</v>
      </c>
      <c r="D12" s="45" t="s">
        <v>9</v>
      </c>
      <c r="E12" s="46"/>
      <c r="F12" s="46"/>
      <c r="G12" s="46"/>
      <c r="H12" s="46"/>
      <c r="I12" s="46"/>
      <c r="J12" s="47"/>
    </row>
    <row r="13" spans="1:13" ht="36.75" customHeight="1">
      <c r="A13" s="44"/>
      <c r="B13" s="44"/>
      <c r="C13" s="44"/>
      <c r="D13" s="4" t="s">
        <v>10</v>
      </c>
      <c r="E13" s="5" t="s">
        <v>11</v>
      </c>
      <c r="F13" s="5" t="s">
        <v>61</v>
      </c>
      <c r="G13" s="4" t="s">
        <v>62</v>
      </c>
      <c r="H13" s="5" t="s">
        <v>63</v>
      </c>
      <c r="I13" s="5" t="s">
        <v>64</v>
      </c>
      <c r="J13" s="5" t="s">
        <v>66</v>
      </c>
    </row>
    <row r="14" spans="1:13" ht="20.25" customHeight="1">
      <c r="A14" s="6">
        <v>1</v>
      </c>
      <c r="B14" s="7">
        <v>2</v>
      </c>
      <c r="C14" s="6">
        <v>3</v>
      </c>
      <c r="D14" s="8">
        <v>4</v>
      </c>
      <c r="E14" s="7">
        <v>5</v>
      </c>
      <c r="F14" s="7">
        <v>6</v>
      </c>
      <c r="G14" s="8">
        <v>7</v>
      </c>
      <c r="H14" s="7">
        <v>8</v>
      </c>
      <c r="I14" s="7">
        <v>9</v>
      </c>
      <c r="J14" s="7"/>
    </row>
    <row r="15" spans="1:13" ht="23.25" customHeight="1">
      <c r="A15" s="29" t="s">
        <v>12</v>
      </c>
      <c r="B15" s="29" t="s">
        <v>13</v>
      </c>
      <c r="C15" s="9" t="s">
        <v>14</v>
      </c>
      <c r="D15" s="10">
        <f>D21+D27</f>
        <v>25981.599999999999</v>
      </c>
      <c r="E15" s="10">
        <f t="shared" ref="E15:G15" si="0">E21+E27</f>
        <v>22777.1</v>
      </c>
      <c r="F15" s="10">
        <f t="shared" si="0"/>
        <v>11623.3</v>
      </c>
      <c r="G15" s="10">
        <f t="shared" si="0"/>
        <v>11627.3</v>
      </c>
      <c r="H15" s="11"/>
      <c r="I15" s="11"/>
      <c r="J15" s="11">
        <f>SUM(D15:I15)</f>
        <v>72009.3</v>
      </c>
      <c r="M15" s="2"/>
    </row>
    <row r="16" spans="1:13" ht="25.5" customHeight="1">
      <c r="A16" s="35"/>
      <c r="B16" s="35"/>
      <c r="C16" s="9" t="s">
        <v>15</v>
      </c>
      <c r="D16" s="10">
        <f>D22+D28</f>
        <v>18675.7</v>
      </c>
      <c r="E16" s="10">
        <f t="shared" ref="E16:G16" si="1">E22+E28</f>
        <v>9089.4</v>
      </c>
      <c r="F16" s="10">
        <f t="shared" si="1"/>
        <v>7884.9</v>
      </c>
      <c r="G16" s="10">
        <f t="shared" si="1"/>
        <v>8668</v>
      </c>
      <c r="H16" s="11"/>
      <c r="I16" s="11"/>
      <c r="J16" s="11">
        <f>SUM(D16:I16)</f>
        <v>44318</v>
      </c>
    </row>
    <row r="17" spans="1:13" ht="24.75" customHeight="1">
      <c r="A17" s="35"/>
      <c r="B17" s="35"/>
      <c r="C17" s="9" t="s">
        <v>16</v>
      </c>
      <c r="D17" s="10">
        <f>D23+D29</f>
        <v>1520.9</v>
      </c>
      <c r="E17" s="10">
        <f t="shared" ref="E17:G17" si="2">E23+E29</f>
        <v>9911.6</v>
      </c>
      <c r="F17" s="10">
        <f t="shared" si="2"/>
        <v>1923.1</v>
      </c>
      <c r="G17" s="10">
        <f t="shared" si="2"/>
        <v>1929</v>
      </c>
      <c r="H17" s="11"/>
      <c r="I17" s="11"/>
      <c r="J17" s="11">
        <f>SUM(D17:I17)</f>
        <v>15284.6</v>
      </c>
      <c r="K17" s="2"/>
      <c r="M17" s="2"/>
    </row>
    <row r="18" spans="1:13" ht="27.75" customHeight="1">
      <c r="A18" s="35"/>
      <c r="B18" s="35"/>
      <c r="C18" s="9" t="s">
        <v>17</v>
      </c>
      <c r="D18" s="10">
        <f>D24+D30</f>
        <v>5785</v>
      </c>
      <c r="E18" s="10">
        <f t="shared" ref="E18:G18" si="3">E24+E30</f>
        <v>3758.2999999999997</v>
      </c>
      <c r="F18" s="10">
        <f t="shared" si="3"/>
        <v>1800</v>
      </c>
      <c r="G18" s="10">
        <f t="shared" si="3"/>
        <v>1000</v>
      </c>
      <c r="H18" s="11"/>
      <c r="I18" s="11"/>
      <c r="J18" s="11">
        <f>SUM(D18:I18)</f>
        <v>12343.3</v>
      </c>
      <c r="M18" s="2"/>
    </row>
    <row r="19" spans="1:13" ht="27.75" customHeight="1">
      <c r="A19" s="35"/>
      <c r="B19" s="35"/>
      <c r="C19" s="9" t="s">
        <v>18</v>
      </c>
      <c r="D19" s="10">
        <f>D25</f>
        <v>0</v>
      </c>
      <c r="E19" s="10">
        <f t="shared" ref="E19:G19" si="4">E25</f>
        <v>0</v>
      </c>
      <c r="F19" s="10">
        <f t="shared" si="4"/>
        <v>0</v>
      </c>
      <c r="G19" s="10">
        <f t="shared" si="4"/>
        <v>0</v>
      </c>
      <c r="H19" s="11"/>
      <c r="I19" s="11"/>
      <c r="J19" s="11">
        <f t="shared" ref="J19:J20" si="5">SUM(D19:I19)</f>
        <v>0</v>
      </c>
      <c r="M19" s="2"/>
    </row>
    <row r="20" spans="1:13" ht="28.5" customHeight="1">
      <c r="A20" s="30"/>
      <c r="B20" s="30"/>
      <c r="C20" s="9" t="s">
        <v>19</v>
      </c>
      <c r="D20" s="10">
        <f>D26</f>
        <v>0</v>
      </c>
      <c r="E20" s="10">
        <f t="shared" ref="E20:G20" si="6">E26</f>
        <v>0</v>
      </c>
      <c r="F20" s="10">
        <f t="shared" si="6"/>
        <v>0</v>
      </c>
      <c r="G20" s="10">
        <f t="shared" si="6"/>
        <v>0</v>
      </c>
      <c r="H20" s="11"/>
      <c r="I20" s="11"/>
      <c r="J20" s="11">
        <f t="shared" si="5"/>
        <v>0</v>
      </c>
    </row>
    <row r="21" spans="1:13" ht="16.5" customHeight="1">
      <c r="A21" s="48"/>
      <c r="B21" s="29" t="s">
        <v>20</v>
      </c>
      <c r="C21" s="9" t="s">
        <v>14</v>
      </c>
      <c r="D21" s="10">
        <f>D37+D153</f>
        <v>17895.3</v>
      </c>
      <c r="E21" s="10">
        <f t="shared" ref="E21:G21" si="7">E37+E153</f>
        <v>13032.300000000001</v>
      </c>
      <c r="F21" s="10">
        <f t="shared" si="7"/>
        <v>2488</v>
      </c>
      <c r="G21" s="10">
        <f t="shared" si="7"/>
        <v>1001</v>
      </c>
      <c r="H21" s="11"/>
      <c r="I21" s="11"/>
      <c r="J21" s="11">
        <f>SUM(D21:I21)</f>
        <v>34416.6</v>
      </c>
    </row>
    <row r="22" spans="1:13" ht="25.5">
      <c r="A22" s="49"/>
      <c r="B22" s="35"/>
      <c r="C22" s="9" t="s">
        <v>15</v>
      </c>
      <c r="D22" s="10">
        <f>D38+D159</f>
        <v>11135.1</v>
      </c>
      <c r="E22" s="10">
        <f t="shared" ref="E22:G22" si="8">E38+E159</f>
        <v>1603</v>
      </c>
      <c r="F22" s="10">
        <f t="shared" si="8"/>
        <v>687</v>
      </c>
      <c r="G22" s="10">
        <f t="shared" si="8"/>
        <v>0</v>
      </c>
      <c r="H22" s="11"/>
      <c r="I22" s="11"/>
      <c r="J22" s="11">
        <f>SUM(D22:I22)</f>
        <v>13425.1</v>
      </c>
    </row>
    <row r="23" spans="1:13" ht="25.5">
      <c r="A23" s="49"/>
      <c r="B23" s="35"/>
      <c r="C23" s="9" t="s">
        <v>16</v>
      </c>
      <c r="D23" s="10">
        <f>D39+D160</f>
        <v>975.2</v>
      </c>
      <c r="E23" s="10">
        <f t="shared" ref="E23:G23" si="9">E39+E160</f>
        <v>7682</v>
      </c>
      <c r="F23" s="10">
        <f t="shared" si="9"/>
        <v>1</v>
      </c>
      <c r="G23" s="10">
        <f t="shared" si="9"/>
        <v>1</v>
      </c>
      <c r="H23" s="11"/>
      <c r="I23" s="11"/>
      <c r="J23" s="11">
        <f>SUM(D23:I23)</f>
        <v>8659.2000000000007</v>
      </c>
    </row>
    <row r="24" spans="1:13" ht="25.5">
      <c r="A24" s="49"/>
      <c r="B24" s="35"/>
      <c r="C24" s="9" t="s">
        <v>21</v>
      </c>
      <c r="D24" s="10">
        <f>D40+D161</f>
        <v>5785</v>
      </c>
      <c r="E24" s="10">
        <f t="shared" ref="E24:G24" si="10">E40+E161</f>
        <v>3758.2999999999997</v>
      </c>
      <c r="F24" s="10">
        <f t="shared" si="10"/>
        <v>1800</v>
      </c>
      <c r="G24" s="10">
        <f t="shared" si="10"/>
        <v>1000</v>
      </c>
      <c r="H24" s="11"/>
      <c r="I24" s="11"/>
      <c r="J24" s="11">
        <f>SUM(D24:I24)</f>
        <v>12343.3</v>
      </c>
    </row>
    <row r="25" spans="1:13" ht="25.5" customHeight="1">
      <c r="A25" s="49"/>
      <c r="B25" s="35"/>
      <c r="C25" s="9" t="s">
        <v>18</v>
      </c>
      <c r="D25" s="10"/>
      <c r="E25" s="11"/>
      <c r="F25" s="11"/>
      <c r="G25" s="10"/>
      <c r="H25" s="11"/>
      <c r="I25" s="11"/>
      <c r="J25" s="11"/>
    </row>
    <row r="26" spans="1:13" ht="27" customHeight="1">
      <c r="A26" s="50"/>
      <c r="B26" s="30"/>
      <c r="C26" s="9" t="s">
        <v>19</v>
      </c>
      <c r="D26" s="10"/>
      <c r="E26" s="11"/>
      <c r="F26" s="11"/>
      <c r="G26" s="10"/>
      <c r="H26" s="11"/>
      <c r="I26" s="11"/>
      <c r="J26" s="11"/>
    </row>
    <row r="27" spans="1:13" ht="18" customHeight="1">
      <c r="A27" s="48"/>
      <c r="B27" s="48" t="s">
        <v>22</v>
      </c>
      <c r="C27" s="9" t="s">
        <v>14</v>
      </c>
      <c r="D27" s="10">
        <f>D43</f>
        <v>8086.3</v>
      </c>
      <c r="E27" s="10">
        <f t="shared" ref="E27:G27" si="11">E43</f>
        <v>9744.7999999999993</v>
      </c>
      <c r="F27" s="10">
        <f t="shared" si="11"/>
        <v>9135.2999999999993</v>
      </c>
      <c r="G27" s="10">
        <f t="shared" si="11"/>
        <v>10626.3</v>
      </c>
      <c r="H27" s="11"/>
      <c r="I27" s="11"/>
      <c r="J27" s="11">
        <f>SUM(D27:I27)</f>
        <v>37592.699999999997</v>
      </c>
    </row>
    <row r="28" spans="1:13" ht="27" customHeight="1">
      <c r="A28" s="49"/>
      <c r="B28" s="49"/>
      <c r="C28" s="9" t="s">
        <v>15</v>
      </c>
      <c r="D28" s="13">
        <f>D44</f>
        <v>7540.6</v>
      </c>
      <c r="E28" s="13">
        <f t="shared" ref="E28:G28" si="12">E44</f>
        <v>7486.4</v>
      </c>
      <c r="F28" s="13">
        <f t="shared" si="12"/>
        <v>7197.9</v>
      </c>
      <c r="G28" s="13">
        <f t="shared" si="12"/>
        <v>8668</v>
      </c>
      <c r="H28" s="11"/>
      <c r="I28" s="11"/>
      <c r="J28" s="11">
        <f>SUM(D28:I28)</f>
        <v>30892.9</v>
      </c>
    </row>
    <row r="29" spans="1:13" ht="27" customHeight="1">
      <c r="A29" s="49"/>
      <c r="B29" s="49"/>
      <c r="C29" s="9" t="s">
        <v>16</v>
      </c>
      <c r="D29" s="10">
        <f>D45</f>
        <v>545.70000000000005</v>
      </c>
      <c r="E29" s="10">
        <f t="shared" ref="E29:G29" si="13">E45</f>
        <v>2229.6</v>
      </c>
      <c r="F29" s="10">
        <f t="shared" si="13"/>
        <v>1922.1</v>
      </c>
      <c r="G29" s="10">
        <f t="shared" si="13"/>
        <v>1928</v>
      </c>
      <c r="H29" s="11"/>
      <c r="I29" s="11"/>
      <c r="J29" s="11">
        <f>SUM(D29:I29)</f>
        <v>6625.4</v>
      </c>
    </row>
    <row r="30" spans="1:13" ht="30.75" customHeight="1">
      <c r="A30" s="50"/>
      <c r="B30" s="50"/>
      <c r="C30" s="9" t="s">
        <v>21</v>
      </c>
      <c r="D30" s="10">
        <f>D46</f>
        <v>0</v>
      </c>
      <c r="E30" s="10">
        <f t="shared" ref="E30:G30" si="14">E46</f>
        <v>0</v>
      </c>
      <c r="F30" s="10">
        <f t="shared" si="14"/>
        <v>0</v>
      </c>
      <c r="G30" s="10">
        <f t="shared" si="14"/>
        <v>0</v>
      </c>
      <c r="H30" s="11"/>
      <c r="I30" s="11"/>
      <c r="J30" s="11">
        <v>0</v>
      </c>
    </row>
    <row r="31" spans="1:13" ht="24" customHeight="1">
      <c r="A31" s="9" t="s">
        <v>23</v>
      </c>
      <c r="B31" s="48" t="s">
        <v>13</v>
      </c>
      <c r="C31" s="9" t="s">
        <v>14</v>
      </c>
      <c r="D31" s="10">
        <f>D47+D147</f>
        <v>13489.5</v>
      </c>
      <c r="E31" s="10">
        <f t="shared" ref="E31:G31" si="15">E47+E147</f>
        <v>17990</v>
      </c>
      <c r="F31" s="10">
        <f t="shared" si="15"/>
        <v>10935.3</v>
      </c>
      <c r="G31" s="10">
        <f t="shared" si="15"/>
        <v>11626.3</v>
      </c>
      <c r="H31" s="11"/>
      <c r="I31" s="11"/>
      <c r="J31" s="11">
        <f>SUM(D31:I31)</f>
        <v>54041.100000000006</v>
      </c>
    </row>
    <row r="32" spans="1:13" ht="27" customHeight="1">
      <c r="A32" s="14"/>
      <c r="B32" s="49"/>
      <c r="C32" s="9" t="s">
        <v>15</v>
      </c>
      <c r="D32" s="10">
        <f>D48+D148</f>
        <v>7540.6</v>
      </c>
      <c r="E32" s="10">
        <f t="shared" ref="E32:G32" si="16">E48+E148</f>
        <v>7486.4</v>
      </c>
      <c r="F32" s="10">
        <f t="shared" si="16"/>
        <v>7197.9</v>
      </c>
      <c r="G32" s="10">
        <f t="shared" si="16"/>
        <v>8668</v>
      </c>
      <c r="H32" s="11"/>
      <c r="I32" s="11"/>
      <c r="J32" s="11">
        <f>SUM(D32:I32)</f>
        <v>30892.9</v>
      </c>
    </row>
    <row r="33" spans="1:10" ht="28.5" customHeight="1">
      <c r="A33" s="29" t="s">
        <v>24</v>
      </c>
      <c r="B33" s="49"/>
      <c r="C33" s="9" t="s">
        <v>16</v>
      </c>
      <c r="D33" s="10">
        <f>D49+D149</f>
        <v>1519.9</v>
      </c>
      <c r="E33" s="10">
        <f t="shared" ref="E33:G33" si="17">E49+E149</f>
        <v>7329.6</v>
      </c>
      <c r="F33" s="10">
        <f t="shared" si="17"/>
        <v>1922.1</v>
      </c>
      <c r="G33" s="10">
        <f t="shared" si="17"/>
        <v>1928</v>
      </c>
      <c r="H33" s="11"/>
      <c r="I33" s="11"/>
      <c r="J33" s="11">
        <f>SUM(D33:I33)</f>
        <v>12699.6</v>
      </c>
    </row>
    <row r="34" spans="1:10" ht="25.5">
      <c r="A34" s="35"/>
      <c r="B34" s="49"/>
      <c r="C34" s="9" t="s">
        <v>21</v>
      </c>
      <c r="D34" s="10">
        <f>D50</f>
        <v>4429</v>
      </c>
      <c r="E34" s="10">
        <f t="shared" ref="E34:G34" si="18">E50</f>
        <v>3156.2999999999997</v>
      </c>
      <c r="F34" s="10">
        <f t="shared" si="18"/>
        <v>1800</v>
      </c>
      <c r="G34" s="10">
        <f t="shared" si="18"/>
        <v>1000</v>
      </c>
      <c r="H34" s="11"/>
      <c r="I34" s="11"/>
      <c r="J34" s="11">
        <f>SUM(D34:I34)</f>
        <v>10385.299999999999</v>
      </c>
    </row>
    <row r="35" spans="1:10" ht="25.5">
      <c r="A35" s="35"/>
      <c r="B35" s="49"/>
      <c r="C35" s="9" t="s">
        <v>18</v>
      </c>
      <c r="D35" s="10"/>
      <c r="E35" s="11"/>
      <c r="F35" s="11"/>
      <c r="G35" s="10"/>
      <c r="H35" s="11"/>
      <c r="I35" s="11"/>
      <c r="J35" s="11"/>
    </row>
    <row r="36" spans="1:10" ht="27" customHeight="1">
      <c r="A36" s="30"/>
      <c r="B36" s="50"/>
      <c r="C36" s="9" t="s">
        <v>19</v>
      </c>
      <c r="D36" s="10"/>
      <c r="E36" s="11"/>
      <c r="F36" s="11"/>
      <c r="G36" s="10"/>
      <c r="H36" s="11"/>
      <c r="I36" s="11"/>
      <c r="J36" s="11"/>
    </row>
    <row r="37" spans="1:10" ht="20.25" customHeight="1">
      <c r="A37" s="55"/>
      <c r="B37" s="29" t="s">
        <v>20</v>
      </c>
      <c r="C37" s="9" t="s">
        <v>14</v>
      </c>
      <c r="D37" s="10">
        <f>D53</f>
        <v>5403.2</v>
      </c>
      <c r="E37" s="10">
        <f t="shared" ref="E37:G37" si="19">E53</f>
        <v>8245.2000000000007</v>
      </c>
      <c r="F37" s="10">
        <f t="shared" si="19"/>
        <v>1800</v>
      </c>
      <c r="G37" s="10">
        <f t="shared" si="19"/>
        <v>1000</v>
      </c>
      <c r="H37" s="11"/>
      <c r="I37" s="11"/>
      <c r="J37" s="11">
        <f>SUM(D37:I37)</f>
        <v>16448.400000000001</v>
      </c>
    </row>
    <row r="38" spans="1:10" ht="27" customHeight="1">
      <c r="A38" s="56"/>
      <c r="B38" s="35"/>
      <c r="C38" s="9" t="s">
        <v>15</v>
      </c>
      <c r="D38" s="10">
        <f>D54</f>
        <v>0</v>
      </c>
      <c r="E38" s="11"/>
      <c r="F38" s="11"/>
      <c r="G38" s="12"/>
      <c r="H38" s="11"/>
      <c r="I38" s="11"/>
      <c r="J38" s="11"/>
    </row>
    <row r="39" spans="1:10" ht="30" customHeight="1">
      <c r="A39" s="56"/>
      <c r="B39" s="35"/>
      <c r="C39" s="9" t="s">
        <v>16</v>
      </c>
      <c r="D39" s="10">
        <f>D55</f>
        <v>974.2</v>
      </c>
      <c r="E39" s="10">
        <f t="shared" ref="E39:G39" si="20">E55</f>
        <v>5100</v>
      </c>
      <c r="F39" s="10">
        <f t="shared" si="20"/>
        <v>0</v>
      </c>
      <c r="G39" s="10">
        <f t="shared" si="20"/>
        <v>0</v>
      </c>
      <c r="H39" s="11"/>
      <c r="I39" s="11"/>
      <c r="J39" s="11">
        <f>SUM(D39:I39)</f>
        <v>6074.2</v>
      </c>
    </row>
    <row r="40" spans="1:10" ht="29.25" customHeight="1">
      <c r="A40" s="56"/>
      <c r="B40" s="35"/>
      <c r="C40" s="9" t="s">
        <v>21</v>
      </c>
      <c r="D40" s="10">
        <f>D56</f>
        <v>4429</v>
      </c>
      <c r="E40" s="10">
        <f t="shared" ref="E40:G40" si="21">E56</f>
        <v>3156.2999999999997</v>
      </c>
      <c r="F40" s="10">
        <f t="shared" si="21"/>
        <v>1800</v>
      </c>
      <c r="G40" s="10">
        <f t="shared" si="21"/>
        <v>1000</v>
      </c>
      <c r="H40" s="11"/>
      <c r="I40" s="11"/>
      <c r="J40" s="11">
        <f>SUM(D40:I40)</f>
        <v>10385.299999999999</v>
      </c>
    </row>
    <row r="41" spans="1:10" ht="29.25" customHeight="1">
      <c r="A41" s="56"/>
      <c r="B41" s="35"/>
      <c r="C41" s="9" t="s">
        <v>18</v>
      </c>
      <c r="D41" s="10"/>
      <c r="E41" s="11"/>
      <c r="F41" s="11"/>
      <c r="G41" s="10"/>
      <c r="H41" s="11"/>
      <c r="I41" s="11"/>
      <c r="J41" s="11"/>
    </row>
    <row r="42" spans="1:10" ht="30" customHeight="1">
      <c r="A42" s="57"/>
      <c r="B42" s="30"/>
      <c r="C42" s="9" t="s">
        <v>19</v>
      </c>
      <c r="D42" s="10"/>
      <c r="E42" s="11"/>
      <c r="F42" s="11"/>
      <c r="G42" s="10"/>
      <c r="H42" s="11"/>
      <c r="I42" s="11"/>
      <c r="J42" s="11"/>
    </row>
    <row r="43" spans="1:10" ht="16.5" customHeight="1">
      <c r="A43" s="55"/>
      <c r="B43" s="29" t="s">
        <v>22</v>
      </c>
      <c r="C43" s="9" t="s">
        <v>14</v>
      </c>
      <c r="D43" s="10">
        <f>D59+D147</f>
        <v>8086.3</v>
      </c>
      <c r="E43" s="10">
        <f t="shared" ref="E43:G43" si="22">E59+E147</f>
        <v>9744.7999999999993</v>
      </c>
      <c r="F43" s="10">
        <f t="shared" si="22"/>
        <v>9135.2999999999993</v>
      </c>
      <c r="G43" s="10">
        <f t="shared" si="22"/>
        <v>10626.3</v>
      </c>
      <c r="H43" s="11"/>
      <c r="I43" s="11"/>
      <c r="J43" s="11">
        <f>SUM(D43:I43)</f>
        <v>37592.699999999997</v>
      </c>
    </row>
    <row r="44" spans="1:10" ht="26.25" customHeight="1">
      <c r="A44" s="56"/>
      <c r="B44" s="35"/>
      <c r="C44" s="9" t="s">
        <v>15</v>
      </c>
      <c r="D44" s="10">
        <f>D60+D148</f>
        <v>7540.6</v>
      </c>
      <c r="E44" s="10">
        <f t="shared" ref="E44:G44" si="23">E60+E148</f>
        <v>7486.4</v>
      </c>
      <c r="F44" s="10">
        <f t="shared" si="23"/>
        <v>7197.9</v>
      </c>
      <c r="G44" s="10">
        <f t="shared" si="23"/>
        <v>8668</v>
      </c>
      <c r="H44" s="11"/>
      <c r="I44" s="11"/>
      <c r="J44" s="11">
        <f>SUM(D44:I44)</f>
        <v>30892.9</v>
      </c>
    </row>
    <row r="45" spans="1:10" ht="28.5" customHeight="1">
      <c r="A45" s="56"/>
      <c r="B45" s="35"/>
      <c r="C45" s="9" t="s">
        <v>16</v>
      </c>
      <c r="D45" s="10">
        <f>D61+D149</f>
        <v>545.70000000000005</v>
      </c>
      <c r="E45" s="10">
        <f t="shared" ref="E45:G45" si="24">E61+E149</f>
        <v>2229.6</v>
      </c>
      <c r="F45" s="10">
        <f t="shared" si="24"/>
        <v>1922.1</v>
      </c>
      <c r="G45" s="10">
        <f t="shared" si="24"/>
        <v>1928</v>
      </c>
      <c r="H45" s="11"/>
      <c r="I45" s="11"/>
      <c r="J45" s="11">
        <f>SUM(D45:I45)</f>
        <v>6625.4</v>
      </c>
    </row>
    <row r="46" spans="1:10" ht="29.25" customHeight="1">
      <c r="A46" s="57"/>
      <c r="B46" s="30"/>
      <c r="C46" s="9" t="s">
        <v>17</v>
      </c>
      <c r="D46" s="10"/>
      <c r="E46" s="11"/>
      <c r="F46" s="11"/>
      <c r="G46" s="10"/>
      <c r="H46" s="11"/>
      <c r="I46" s="11"/>
      <c r="J46" s="11"/>
    </row>
    <row r="47" spans="1:10" ht="17.25" customHeight="1">
      <c r="A47" s="29" t="s">
        <v>25</v>
      </c>
      <c r="B47" s="48" t="s">
        <v>13</v>
      </c>
      <c r="C47" s="9" t="s">
        <v>14</v>
      </c>
      <c r="D47" s="10">
        <f>D53+D59</f>
        <v>6959</v>
      </c>
      <c r="E47" s="10">
        <f t="shared" ref="E47:G47" si="25">E53+E59</f>
        <v>13276</v>
      </c>
      <c r="F47" s="10">
        <f t="shared" si="25"/>
        <v>5237.3</v>
      </c>
      <c r="G47" s="10">
        <f t="shared" si="25"/>
        <v>5928.3</v>
      </c>
      <c r="H47" s="11"/>
      <c r="I47" s="11"/>
      <c r="J47" s="11">
        <f>SUM(D47:I47)</f>
        <v>31400.6</v>
      </c>
    </row>
    <row r="48" spans="1:10" ht="27" customHeight="1">
      <c r="A48" s="35"/>
      <c r="B48" s="49"/>
      <c r="C48" s="9" t="s">
        <v>15</v>
      </c>
      <c r="D48" s="10">
        <f>D54+D60</f>
        <v>1010.1</v>
      </c>
      <c r="E48" s="10">
        <f t="shared" ref="E48:G48" si="26">E54+E60</f>
        <v>2819.5</v>
      </c>
      <c r="F48" s="10">
        <f t="shared" si="26"/>
        <v>1499.9</v>
      </c>
      <c r="G48" s="10">
        <f t="shared" si="26"/>
        <v>2970</v>
      </c>
      <c r="H48" s="11"/>
      <c r="I48" s="11"/>
      <c r="J48" s="11">
        <f>SUM(D48:I48)</f>
        <v>8299.5</v>
      </c>
    </row>
    <row r="49" spans="1:10" ht="27" customHeight="1">
      <c r="A49" s="35"/>
      <c r="B49" s="49"/>
      <c r="C49" s="9" t="s">
        <v>16</v>
      </c>
      <c r="D49" s="10">
        <f>D55+D61</f>
        <v>1519.9</v>
      </c>
      <c r="E49" s="10">
        <f t="shared" ref="E49:G49" si="27">E55+E61</f>
        <v>7282.5</v>
      </c>
      <c r="F49" s="10">
        <f t="shared" si="27"/>
        <v>1922.1</v>
      </c>
      <c r="G49" s="10">
        <f t="shared" si="27"/>
        <v>1928</v>
      </c>
      <c r="H49" s="11"/>
      <c r="I49" s="11"/>
      <c r="J49" s="11">
        <f>SUM(D49:I49)</f>
        <v>12652.5</v>
      </c>
    </row>
    <row r="50" spans="1:10" ht="27" customHeight="1">
      <c r="A50" s="35"/>
      <c r="B50" s="49"/>
      <c r="C50" s="9" t="s">
        <v>21</v>
      </c>
      <c r="D50" s="10">
        <f>D56+D62</f>
        <v>4429</v>
      </c>
      <c r="E50" s="10">
        <f t="shared" ref="E50:G50" si="28">E56+E62</f>
        <v>3156.2999999999997</v>
      </c>
      <c r="F50" s="10">
        <f t="shared" si="28"/>
        <v>1800</v>
      </c>
      <c r="G50" s="10">
        <f t="shared" si="28"/>
        <v>1000</v>
      </c>
      <c r="H50" s="11"/>
      <c r="I50" s="11"/>
      <c r="J50" s="11">
        <f>SUM(D50:I50)</f>
        <v>10385.299999999999</v>
      </c>
    </row>
    <row r="51" spans="1:10" ht="27.75" customHeight="1">
      <c r="A51" s="35"/>
      <c r="B51" s="49"/>
      <c r="C51" s="9" t="s">
        <v>18</v>
      </c>
      <c r="D51" s="10"/>
      <c r="E51" s="11"/>
      <c r="F51" s="11"/>
      <c r="G51" s="10"/>
      <c r="H51" s="11"/>
      <c r="I51" s="11"/>
      <c r="J51" s="11"/>
    </row>
    <row r="52" spans="1:10" ht="26.25" customHeight="1">
      <c r="A52" s="30"/>
      <c r="B52" s="50"/>
      <c r="C52" s="9" t="s">
        <v>19</v>
      </c>
      <c r="D52" s="10"/>
      <c r="E52" s="11"/>
      <c r="F52" s="11"/>
      <c r="G52" s="10"/>
      <c r="H52" s="11"/>
      <c r="I52" s="11"/>
      <c r="J52" s="11"/>
    </row>
    <row r="53" spans="1:10" ht="15" customHeight="1">
      <c r="A53" s="48"/>
      <c r="B53" s="29" t="s">
        <v>20</v>
      </c>
      <c r="C53" s="9" t="s">
        <v>14</v>
      </c>
      <c r="D53" s="10">
        <f>D63+D65+D67+D70+D72+D74+D77+D79+D81+D84+D100+D102+D107+D117+D124+D130+D136+D142</f>
        <v>5403.2</v>
      </c>
      <c r="E53" s="10">
        <f t="shared" ref="E53:G53" si="29">E63+E65+E67+E70+E72+E74+E77+E79+E81+E84+E100+E102+E107+E117+E124+E130+E136+E142</f>
        <v>8245.2000000000007</v>
      </c>
      <c r="F53" s="10">
        <f t="shared" si="29"/>
        <v>1800</v>
      </c>
      <c r="G53" s="10">
        <f t="shared" si="29"/>
        <v>1000</v>
      </c>
      <c r="H53" s="11"/>
      <c r="I53" s="11"/>
      <c r="J53" s="11">
        <f>SUM(D53:I53)</f>
        <v>16448.400000000001</v>
      </c>
    </row>
    <row r="54" spans="1:10" ht="27" customHeight="1">
      <c r="A54" s="49"/>
      <c r="B54" s="35"/>
      <c r="C54" s="9" t="s">
        <v>15</v>
      </c>
      <c r="D54" s="10"/>
      <c r="E54" s="11"/>
      <c r="F54" s="11"/>
      <c r="G54" s="15"/>
      <c r="H54" s="11"/>
      <c r="I54" s="11"/>
      <c r="J54" s="11"/>
    </row>
    <row r="55" spans="1:10" ht="27.75" customHeight="1">
      <c r="A55" s="49"/>
      <c r="B55" s="35"/>
      <c r="C55" s="9" t="s">
        <v>16</v>
      </c>
      <c r="D55" s="10">
        <f>D68+D75+D82+D93+D108+D118+D125+D131+D137+D143</f>
        <v>974.2</v>
      </c>
      <c r="E55" s="10">
        <f t="shared" ref="E55:G55" si="30">E68+E75+E82+E93+E108+E118+E125+E131+E137+E143</f>
        <v>5100</v>
      </c>
      <c r="F55" s="10">
        <f t="shared" si="30"/>
        <v>0</v>
      </c>
      <c r="G55" s="10">
        <f t="shared" si="30"/>
        <v>0</v>
      </c>
      <c r="H55" s="11"/>
      <c r="I55" s="11"/>
      <c r="J55" s="11">
        <f>SUM(D55:I55)</f>
        <v>6074.2</v>
      </c>
    </row>
    <row r="56" spans="1:10" ht="29.25" customHeight="1">
      <c r="A56" s="49"/>
      <c r="B56" s="35"/>
      <c r="C56" s="9" t="s">
        <v>21</v>
      </c>
      <c r="D56" s="10">
        <f>D64+D66+D69+D76+D78+D80+D83+D85+D101+D103+D109+D119+D126+D129+D132+D138+D144</f>
        <v>4429</v>
      </c>
      <c r="E56" s="10">
        <f t="shared" ref="E56:F56" si="31">E64+E66+E69+E76+E78+E80+E83+E85+E101+E103+E109+E119+E126+E129+E132+E138+E144</f>
        <v>3156.2999999999997</v>
      </c>
      <c r="F56" s="10">
        <f t="shared" si="31"/>
        <v>1800</v>
      </c>
      <c r="G56" s="10">
        <f>G64+G66+G69+G76+G78+G80+G83+G85+G101+G103+G109+G119+G126+G129+G132+G138+G144</f>
        <v>1000</v>
      </c>
      <c r="H56" s="11"/>
      <c r="I56" s="11"/>
      <c r="J56" s="11">
        <f>SUM(D56:I56)</f>
        <v>10385.299999999999</v>
      </c>
    </row>
    <row r="57" spans="1:10" ht="24.75" customHeight="1">
      <c r="A57" s="49"/>
      <c r="B57" s="35"/>
      <c r="C57" s="9" t="s">
        <v>18</v>
      </c>
      <c r="D57" s="10"/>
      <c r="E57" s="11"/>
      <c r="F57" s="11"/>
      <c r="G57" s="10"/>
      <c r="H57" s="11"/>
      <c r="I57" s="11"/>
      <c r="J57" s="11"/>
    </row>
    <row r="58" spans="1:10" ht="27" customHeight="1">
      <c r="A58" s="50"/>
      <c r="B58" s="30"/>
      <c r="C58" s="9" t="s">
        <v>19</v>
      </c>
      <c r="D58" s="10"/>
      <c r="E58" s="11"/>
      <c r="F58" s="11"/>
      <c r="G58" s="10"/>
      <c r="H58" s="11"/>
      <c r="I58" s="11"/>
      <c r="J58" s="11"/>
    </row>
    <row r="59" spans="1:10" ht="24" customHeight="1">
      <c r="A59" s="48"/>
      <c r="B59" s="29" t="s">
        <v>22</v>
      </c>
      <c r="C59" s="9" t="s">
        <v>14</v>
      </c>
      <c r="D59" s="10">
        <f>D96+D110+D112+D145</f>
        <v>1555.8</v>
      </c>
      <c r="E59" s="10">
        <f t="shared" ref="E59:G59" si="32">E96+E110+E112+E145</f>
        <v>5030.8</v>
      </c>
      <c r="F59" s="10">
        <f t="shared" si="32"/>
        <v>3437.3</v>
      </c>
      <c r="G59" s="10">
        <f t="shared" si="32"/>
        <v>4928.3</v>
      </c>
      <c r="H59" s="11"/>
      <c r="I59" s="11"/>
      <c r="J59" s="11">
        <f>SUM(D59:I59)</f>
        <v>14952.2</v>
      </c>
    </row>
    <row r="60" spans="1:10" ht="27.75" customHeight="1">
      <c r="A60" s="49"/>
      <c r="B60" s="35"/>
      <c r="C60" s="9" t="s">
        <v>15</v>
      </c>
      <c r="D60" s="10">
        <f>D97</f>
        <v>1010.1</v>
      </c>
      <c r="E60" s="10">
        <f t="shared" ref="E60:G60" si="33">E97</f>
        <v>2819.5</v>
      </c>
      <c r="F60" s="10">
        <f t="shared" si="33"/>
        <v>1499.9</v>
      </c>
      <c r="G60" s="10">
        <f t="shared" si="33"/>
        <v>2970</v>
      </c>
      <c r="H60" s="11"/>
      <c r="I60" s="11"/>
      <c r="J60" s="11">
        <f>SUM(D60:I60)</f>
        <v>8299.5</v>
      </c>
    </row>
    <row r="61" spans="1:10" ht="27.75" customHeight="1">
      <c r="A61" s="49"/>
      <c r="B61" s="35"/>
      <c r="C61" s="9" t="s">
        <v>16</v>
      </c>
      <c r="D61" s="10">
        <v>545.70000000000005</v>
      </c>
      <c r="E61" s="10">
        <f t="shared" ref="E61:G61" si="34">E98+E111+E113+E146</f>
        <v>2182.5</v>
      </c>
      <c r="F61" s="10">
        <f t="shared" si="34"/>
        <v>1922.1</v>
      </c>
      <c r="G61" s="10">
        <f t="shared" si="34"/>
        <v>1928</v>
      </c>
      <c r="H61" s="11"/>
      <c r="I61" s="11"/>
      <c r="J61" s="11">
        <f>SUM(D61:I61)</f>
        <v>6578.2999999999993</v>
      </c>
    </row>
    <row r="62" spans="1:10" ht="27" customHeight="1">
      <c r="A62" s="50"/>
      <c r="B62" s="30"/>
      <c r="C62" s="9" t="s">
        <v>17</v>
      </c>
      <c r="D62" s="10"/>
      <c r="E62" s="11"/>
      <c r="F62" s="11"/>
      <c r="G62" s="11"/>
      <c r="H62" s="11"/>
      <c r="I62" s="11"/>
      <c r="J62" s="11"/>
    </row>
    <row r="63" spans="1:10" ht="18.75" customHeight="1">
      <c r="A63" s="9" t="s">
        <v>26</v>
      </c>
      <c r="B63" s="36" t="s">
        <v>20</v>
      </c>
      <c r="C63" s="9" t="s">
        <v>14</v>
      </c>
      <c r="D63" s="10">
        <v>2100</v>
      </c>
      <c r="E63" s="11">
        <v>1321</v>
      </c>
      <c r="F63" s="11">
        <v>1000</v>
      </c>
      <c r="G63" s="11">
        <v>500</v>
      </c>
      <c r="H63" s="11"/>
      <c r="I63" s="11"/>
      <c r="J63" s="11">
        <f>SUM(D63:I63)</f>
        <v>4921</v>
      </c>
    </row>
    <row r="64" spans="1:10" ht="31.5" customHeight="1">
      <c r="A64" s="9" t="s">
        <v>27</v>
      </c>
      <c r="B64" s="37"/>
      <c r="C64" s="9" t="s">
        <v>21</v>
      </c>
      <c r="D64" s="10">
        <v>2100</v>
      </c>
      <c r="E64" s="11">
        <v>1321</v>
      </c>
      <c r="F64" s="11">
        <v>1000</v>
      </c>
      <c r="G64" s="11">
        <v>500</v>
      </c>
      <c r="H64" s="11"/>
      <c r="I64" s="11"/>
      <c r="J64" s="11">
        <f>SUM(D64:I64)</f>
        <v>4921</v>
      </c>
    </row>
    <row r="65" spans="1:10" ht="20.25" customHeight="1">
      <c r="A65" s="9" t="s">
        <v>28</v>
      </c>
      <c r="B65" s="36" t="s">
        <v>20</v>
      </c>
      <c r="C65" s="9" t="s">
        <v>14</v>
      </c>
      <c r="D65" s="10">
        <v>800</v>
      </c>
      <c r="E65" s="11">
        <v>800</v>
      </c>
      <c r="F65" s="11">
        <v>800</v>
      </c>
      <c r="G65" s="11">
        <v>500</v>
      </c>
      <c r="H65" s="11"/>
      <c r="I65" s="11"/>
      <c r="J65" s="11">
        <f>SUM(D65:I65)</f>
        <v>2900</v>
      </c>
    </row>
    <row r="66" spans="1:10" ht="28.5" customHeight="1">
      <c r="A66" s="9" t="s">
        <v>29</v>
      </c>
      <c r="B66" s="37"/>
      <c r="C66" s="9" t="s">
        <v>21</v>
      </c>
      <c r="D66" s="10">
        <v>800</v>
      </c>
      <c r="E66" s="11">
        <v>800</v>
      </c>
      <c r="F66" s="11">
        <v>800</v>
      </c>
      <c r="G66" s="11">
        <v>500</v>
      </c>
      <c r="H66" s="11"/>
      <c r="I66" s="11"/>
      <c r="J66" s="11">
        <f>SUM(D66:I66)</f>
        <v>2900</v>
      </c>
    </row>
    <row r="67" spans="1:10" ht="17.25" customHeight="1">
      <c r="A67" s="9" t="s">
        <v>30</v>
      </c>
      <c r="B67" s="36" t="s">
        <v>20</v>
      </c>
      <c r="C67" s="9" t="s">
        <v>14</v>
      </c>
      <c r="D67" s="10"/>
      <c r="E67" s="11"/>
      <c r="F67" s="11"/>
      <c r="G67" s="10"/>
      <c r="H67" s="11"/>
      <c r="I67" s="11"/>
      <c r="J67" s="11"/>
    </row>
    <row r="68" spans="1:10" ht="27.75" customHeight="1">
      <c r="A68" s="52" t="s">
        <v>73</v>
      </c>
      <c r="B68" s="51"/>
      <c r="C68" s="9" t="s">
        <v>16</v>
      </c>
      <c r="D68" s="10"/>
      <c r="E68" s="11"/>
      <c r="F68" s="11"/>
      <c r="G68" s="11"/>
      <c r="H68" s="11"/>
      <c r="I68" s="11"/>
      <c r="J68" s="11"/>
    </row>
    <row r="69" spans="1:10" ht="29.25" customHeight="1">
      <c r="A69" s="30"/>
      <c r="B69" s="37"/>
      <c r="C69" s="9" t="s">
        <v>21</v>
      </c>
      <c r="D69" s="10"/>
      <c r="E69" s="11"/>
      <c r="F69" s="11"/>
      <c r="G69" s="10"/>
      <c r="H69" s="11"/>
      <c r="I69" s="11"/>
      <c r="J69" s="11"/>
    </row>
    <row r="70" spans="1:10" ht="15.75" customHeight="1">
      <c r="A70" s="53" t="s">
        <v>31</v>
      </c>
      <c r="B70" s="36" t="s">
        <v>20</v>
      </c>
      <c r="C70" s="9" t="s">
        <v>14</v>
      </c>
      <c r="D70" s="10"/>
      <c r="E70" s="11"/>
      <c r="F70" s="11"/>
      <c r="G70" s="10"/>
      <c r="H70" s="11"/>
      <c r="I70" s="11"/>
      <c r="J70" s="11"/>
    </row>
    <row r="71" spans="1:10" ht="26.25" customHeight="1">
      <c r="A71" s="54"/>
      <c r="B71" s="37"/>
      <c r="C71" s="9" t="s">
        <v>18</v>
      </c>
      <c r="D71" s="10"/>
      <c r="E71" s="11"/>
      <c r="F71" s="11"/>
      <c r="G71" s="10"/>
      <c r="H71" s="11"/>
      <c r="I71" s="11"/>
      <c r="J71" s="11"/>
    </row>
    <row r="72" spans="1:10" ht="15.75" customHeight="1">
      <c r="A72" s="53" t="s">
        <v>32</v>
      </c>
      <c r="B72" s="36" t="s">
        <v>20</v>
      </c>
      <c r="C72" s="9" t="s">
        <v>14</v>
      </c>
      <c r="D72" s="10"/>
      <c r="E72" s="11"/>
      <c r="F72" s="11"/>
      <c r="G72" s="10"/>
      <c r="H72" s="11"/>
      <c r="I72" s="11"/>
      <c r="J72" s="11"/>
    </row>
    <row r="73" spans="1:10" ht="34.5" customHeight="1">
      <c r="A73" s="54"/>
      <c r="B73" s="37"/>
      <c r="C73" s="9" t="s">
        <v>18</v>
      </c>
      <c r="D73" s="10"/>
      <c r="E73" s="11"/>
      <c r="F73" s="11"/>
      <c r="G73" s="10"/>
      <c r="H73" s="11"/>
      <c r="I73" s="11"/>
      <c r="J73" s="11"/>
    </row>
    <row r="74" spans="1:10" ht="18" customHeight="1">
      <c r="A74" s="9" t="s">
        <v>33</v>
      </c>
      <c r="B74" s="36" t="s">
        <v>20</v>
      </c>
      <c r="C74" s="9" t="s">
        <v>14</v>
      </c>
      <c r="D74" s="10"/>
      <c r="E74" s="11"/>
      <c r="F74" s="11"/>
      <c r="G74" s="10"/>
      <c r="H74" s="11"/>
      <c r="I74" s="11"/>
      <c r="J74" s="11"/>
    </row>
    <row r="75" spans="1:10" ht="29.25" customHeight="1">
      <c r="A75" s="29" t="s">
        <v>34</v>
      </c>
      <c r="B75" s="51"/>
      <c r="C75" s="9" t="s">
        <v>16</v>
      </c>
      <c r="D75" s="10"/>
      <c r="E75" s="11"/>
      <c r="F75" s="11"/>
      <c r="G75" s="10"/>
      <c r="H75" s="11"/>
      <c r="I75" s="11"/>
      <c r="J75" s="11"/>
    </row>
    <row r="76" spans="1:10" ht="27" customHeight="1">
      <c r="A76" s="30"/>
      <c r="B76" s="37"/>
      <c r="C76" s="9" t="s">
        <v>21</v>
      </c>
      <c r="D76" s="10"/>
      <c r="E76" s="11"/>
      <c r="F76" s="11"/>
      <c r="G76" s="10"/>
      <c r="H76" s="11"/>
      <c r="I76" s="11"/>
      <c r="J76" s="11"/>
    </row>
    <row r="77" spans="1:10" ht="18.75" customHeight="1">
      <c r="A77" s="9" t="s">
        <v>35</v>
      </c>
      <c r="B77" s="36" t="s">
        <v>20</v>
      </c>
      <c r="C77" s="9" t="s">
        <v>14</v>
      </c>
      <c r="D77" s="10">
        <f>SUM(D78)</f>
        <v>284</v>
      </c>
      <c r="E77" s="11">
        <f>SUM(E78)</f>
        <v>0</v>
      </c>
      <c r="F77" s="11">
        <v>0</v>
      </c>
      <c r="G77" s="10"/>
      <c r="H77" s="11"/>
      <c r="I77" s="11"/>
      <c r="J77" s="11">
        <f>SUM(D77:I77)</f>
        <v>284</v>
      </c>
    </row>
    <row r="78" spans="1:10" ht="53.25" customHeight="1">
      <c r="A78" s="9" t="s">
        <v>71</v>
      </c>
      <c r="B78" s="37"/>
      <c r="C78" s="9" t="s">
        <v>21</v>
      </c>
      <c r="D78" s="10">
        <v>284</v>
      </c>
      <c r="E78" s="11">
        <v>0</v>
      </c>
      <c r="F78" s="11">
        <v>0</v>
      </c>
      <c r="G78" s="10"/>
      <c r="H78" s="11"/>
      <c r="I78" s="11"/>
      <c r="J78" s="11">
        <f>SUM(D78:I78)</f>
        <v>284</v>
      </c>
    </row>
    <row r="79" spans="1:10" ht="24.75" customHeight="1">
      <c r="A79" s="9" t="s">
        <v>36</v>
      </c>
      <c r="B79" s="36" t="s">
        <v>20</v>
      </c>
      <c r="C79" s="9" t="s">
        <v>14</v>
      </c>
      <c r="D79" s="10">
        <f>SUM(D80)</f>
        <v>0</v>
      </c>
      <c r="E79" s="11">
        <v>0</v>
      </c>
      <c r="F79" s="11">
        <v>0</v>
      </c>
      <c r="G79" s="10"/>
      <c r="H79" s="11"/>
      <c r="I79" s="11"/>
      <c r="J79" s="11">
        <f>SUM(D79:I79)</f>
        <v>0</v>
      </c>
    </row>
    <row r="80" spans="1:10" ht="30" customHeight="1">
      <c r="A80" s="9" t="s">
        <v>37</v>
      </c>
      <c r="B80" s="37"/>
      <c r="C80" s="9" t="s">
        <v>21</v>
      </c>
      <c r="D80" s="10">
        <v>0</v>
      </c>
      <c r="E80" s="11">
        <v>0</v>
      </c>
      <c r="F80" s="11">
        <v>0</v>
      </c>
      <c r="G80" s="10"/>
      <c r="H80" s="11"/>
      <c r="I80" s="11"/>
      <c r="J80" s="11">
        <f>SUM(D80:I80)</f>
        <v>0</v>
      </c>
    </row>
    <row r="81" spans="1:10" ht="18.75" customHeight="1">
      <c r="A81" s="9" t="s">
        <v>38</v>
      </c>
      <c r="B81" s="29" t="s">
        <v>20</v>
      </c>
      <c r="C81" s="9" t="s">
        <v>14</v>
      </c>
      <c r="D81" s="10">
        <f>SUM(D82:D83)</f>
        <v>1007.2</v>
      </c>
      <c r="E81" s="11">
        <v>100</v>
      </c>
      <c r="F81" s="11"/>
      <c r="G81" s="15"/>
      <c r="H81" s="11"/>
      <c r="I81" s="11"/>
      <c r="J81" s="11">
        <f>SUM(D81:I81)</f>
        <v>1107.2</v>
      </c>
    </row>
    <row r="82" spans="1:10" ht="31.5" customHeight="1">
      <c r="A82" s="29" t="s">
        <v>72</v>
      </c>
      <c r="B82" s="35"/>
      <c r="C82" s="9" t="s">
        <v>16</v>
      </c>
      <c r="D82" s="10"/>
      <c r="E82" s="11"/>
      <c r="F82" s="11"/>
      <c r="G82" s="10"/>
      <c r="H82" s="11"/>
      <c r="I82" s="11"/>
      <c r="J82" s="11"/>
    </row>
    <row r="83" spans="1:10" ht="29.25" customHeight="1">
      <c r="A83" s="30"/>
      <c r="B83" s="30"/>
      <c r="C83" s="9" t="s">
        <v>21</v>
      </c>
      <c r="D83" s="10">
        <v>1007.2</v>
      </c>
      <c r="E83" s="11">
        <v>100</v>
      </c>
      <c r="F83" s="11"/>
      <c r="G83" s="15"/>
      <c r="H83" s="11"/>
      <c r="I83" s="11"/>
      <c r="J83" s="11">
        <f>SUM(D83:I83)</f>
        <v>1107.2</v>
      </c>
    </row>
    <row r="84" spans="1:10" ht="20.25" customHeight="1">
      <c r="A84" s="9" t="s">
        <v>39</v>
      </c>
      <c r="B84" s="36" t="s">
        <v>20</v>
      </c>
      <c r="C84" s="9" t="s">
        <v>14</v>
      </c>
      <c r="D84" s="10"/>
      <c r="E84" s="11"/>
      <c r="F84" s="11"/>
      <c r="G84" s="10"/>
      <c r="H84" s="11"/>
      <c r="I84" s="11"/>
      <c r="J84" s="11"/>
    </row>
    <row r="85" spans="1:10" ht="78.75" customHeight="1">
      <c r="A85" s="21" t="s">
        <v>74</v>
      </c>
      <c r="B85" s="37"/>
      <c r="C85" s="9" t="s">
        <v>21</v>
      </c>
      <c r="D85" s="10"/>
      <c r="E85" s="11"/>
      <c r="F85" s="11"/>
      <c r="G85" s="10"/>
      <c r="H85" s="11"/>
      <c r="I85" s="11"/>
      <c r="J85" s="11"/>
    </row>
    <row r="86" spans="1:10" ht="17.25" customHeight="1">
      <c r="A86" s="29" t="s">
        <v>40</v>
      </c>
      <c r="B86" s="48" t="s">
        <v>13</v>
      </c>
      <c r="C86" s="9" t="s">
        <v>14</v>
      </c>
      <c r="D86" s="10">
        <f>D96</f>
        <v>1210.0999999999999</v>
      </c>
      <c r="E86" s="10">
        <f t="shared" ref="E86:G86" si="35">E96</f>
        <v>3076.8</v>
      </c>
      <c r="F86" s="10">
        <f t="shared" si="35"/>
        <v>2030.3</v>
      </c>
      <c r="G86" s="10">
        <f t="shared" si="35"/>
        <v>3580.3</v>
      </c>
      <c r="H86" s="11"/>
      <c r="I86" s="11"/>
      <c r="J86" s="11">
        <f>SUM(D86:I86)</f>
        <v>9897.5</v>
      </c>
    </row>
    <row r="87" spans="1:10" ht="25.5" customHeight="1">
      <c r="A87" s="35"/>
      <c r="B87" s="49"/>
      <c r="C87" s="9" t="s">
        <v>15</v>
      </c>
      <c r="D87" s="10">
        <f>D97</f>
        <v>1010.1</v>
      </c>
      <c r="E87" s="10">
        <f t="shared" ref="E87:G87" si="36">E97</f>
        <v>2819.5</v>
      </c>
      <c r="F87" s="10">
        <f t="shared" si="36"/>
        <v>1499.9</v>
      </c>
      <c r="G87" s="10">
        <f t="shared" si="36"/>
        <v>2970</v>
      </c>
      <c r="H87" s="11"/>
      <c r="I87" s="11"/>
      <c r="J87" s="11">
        <f>SUM(D87:I87)</f>
        <v>8299.5</v>
      </c>
    </row>
    <row r="88" spans="1:10" ht="27.75" customHeight="1">
      <c r="A88" s="35"/>
      <c r="B88" s="49"/>
      <c r="C88" s="9" t="s">
        <v>16</v>
      </c>
      <c r="D88" s="10">
        <f>D98</f>
        <v>200</v>
      </c>
      <c r="E88" s="10">
        <f t="shared" ref="E88:G88" si="37">E98</f>
        <v>228.5</v>
      </c>
      <c r="F88" s="10">
        <f t="shared" si="37"/>
        <v>515.1</v>
      </c>
      <c r="G88" s="10">
        <f t="shared" si="37"/>
        <v>580</v>
      </c>
      <c r="H88" s="11"/>
      <c r="I88" s="11"/>
      <c r="J88" s="11">
        <f>SUM(D88:I88)</f>
        <v>1523.6</v>
      </c>
    </row>
    <row r="89" spans="1:10" ht="25.5" customHeight="1">
      <c r="A89" s="35"/>
      <c r="B89" s="49"/>
      <c r="C89" s="9" t="s">
        <v>17</v>
      </c>
      <c r="D89" s="10">
        <f>D99</f>
        <v>0</v>
      </c>
      <c r="E89" s="10">
        <f t="shared" ref="E89:G89" si="38">E99</f>
        <v>28.8</v>
      </c>
      <c r="F89" s="10">
        <f t="shared" si="38"/>
        <v>15.3</v>
      </c>
      <c r="G89" s="10">
        <f t="shared" si="38"/>
        <v>30.3</v>
      </c>
      <c r="H89" s="11"/>
      <c r="I89" s="11"/>
      <c r="J89" s="11">
        <f>SUM(D89:I89)</f>
        <v>74.400000000000006</v>
      </c>
    </row>
    <row r="90" spans="1:10" ht="25.5" customHeight="1">
      <c r="A90" s="35"/>
      <c r="B90" s="50"/>
      <c r="C90" s="9" t="s">
        <v>19</v>
      </c>
      <c r="D90" s="10"/>
      <c r="E90" s="11"/>
      <c r="F90" s="11"/>
      <c r="G90" s="10"/>
      <c r="H90" s="11"/>
      <c r="I90" s="11"/>
      <c r="J90" s="11"/>
    </row>
    <row r="91" spans="1:10" ht="20.25" customHeight="1">
      <c r="A91" s="35"/>
      <c r="B91" s="29" t="s">
        <v>20</v>
      </c>
      <c r="C91" s="9" t="s">
        <v>14</v>
      </c>
      <c r="D91" s="16"/>
      <c r="E91" s="17"/>
      <c r="F91" s="17"/>
      <c r="G91" s="10"/>
      <c r="H91" s="11" t="s">
        <v>66</v>
      </c>
      <c r="I91" s="11"/>
      <c r="J91" s="17"/>
    </row>
    <row r="92" spans="1:10" ht="25.5" customHeight="1">
      <c r="A92" s="35"/>
      <c r="B92" s="35"/>
      <c r="C92" s="9" t="s">
        <v>15</v>
      </c>
      <c r="D92" s="16"/>
      <c r="E92" s="17"/>
      <c r="F92" s="17"/>
      <c r="G92" s="10"/>
      <c r="H92" s="11"/>
      <c r="I92" s="11"/>
      <c r="J92" s="17"/>
    </row>
    <row r="93" spans="1:10" ht="26.25" customHeight="1">
      <c r="A93" s="35"/>
      <c r="B93" s="35"/>
      <c r="C93" s="9" t="s">
        <v>16</v>
      </c>
      <c r="D93" s="16"/>
      <c r="E93" s="17"/>
      <c r="F93" s="17"/>
      <c r="G93" s="10"/>
      <c r="H93" s="11"/>
      <c r="I93" s="11"/>
      <c r="J93" s="17"/>
    </row>
    <row r="94" spans="1:10" ht="24" customHeight="1">
      <c r="A94" s="35"/>
      <c r="B94" s="35"/>
      <c r="C94" s="9" t="s">
        <v>17</v>
      </c>
      <c r="D94" s="16"/>
      <c r="E94" s="17"/>
      <c r="F94" s="17"/>
      <c r="G94" s="10"/>
      <c r="H94" s="11"/>
      <c r="I94" s="11"/>
      <c r="J94" s="17"/>
    </row>
    <row r="95" spans="1:10" ht="27" customHeight="1">
      <c r="A95" s="35"/>
      <c r="B95" s="30"/>
      <c r="C95" s="9" t="s">
        <v>19</v>
      </c>
      <c r="D95" s="10"/>
      <c r="E95" s="11"/>
      <c r="F95" s="11"/>
      <c r="G95" s="10"/>
      <c r="H95" s="11"/>
      <c r="I95" s="11"/>
      <c r="J95" s="11"/>
    </row>
    <row r="96" spans="1:10" ht="15" customHeight="1">
      <c r="A96" s="35"/>
      <c r="B96" s="29" t="s">
        <v>22</v>
      </c>
      <c r="C96" s="9" t="s">
        <v>14</v>
      </c>
      <c r="D96" s="10">
        <f>SUM(D97:D99)</f>
        <v>1210.0999999999999</v>
      </c>
      <c r="E96" s="10">
        <f t="shared" ref="E96:G96" si="39">SUM(E97:E99)</f>
        <v>3076.8</v>
      </c>
      <c r="F96" s="10">
        <f t="shared" si="39"/>
        <v>2030.3</v>
      </c>
      <c r="G96" s="10">
        <f t="shared" si="39"/>
        <v>3580.3</v>
      </c>
      <c r="H96" s="11"/>
      <c r="I96" s="11"/>
      <c r="J96" s="11">
        <f>SUM(D96:I96)</f>
        <v>9897.5</v>
      </c>
    </row>
    <row r="97" spans="1:10" ht="28.5" customHeight="1">
      <c r="A97" s="35"/>
      <c r="B97" s="35"/>
      <c r="C97" s="9" t="s">
        <v>15</v>
      </c>
      <c r="D97" s="13">
        <v>1010.1</v>
      </c>
      <c r="E97" s="11">
        <v>2819.5</v>
      </c>
      <c r="F97" s="11">
        <v>1499.9</v>
      </c>
      <c r="G97" s="11">
        <v>2970</v>
      </c>
      <c r="H97" s="11"/>
      <c r="I97" s="11"/>
      <c r="J97" s="11">
        <f>SUM(D97:I97)</f>
        <v>8299.5</v>
      </c>
    </row>
    <row r="98" spans="1:10" ht="26.25" customHeight="1">
      <c r="A98" s="35"/>
      <c r="B98" s="35"/>
      <c r="C98" s="9" t="s">
        <v>16</v>
      </c>
      <c r="D98" s="10">
        <v>200</v>
      </c>
      <c r="E98" s="11">
        <v>228.5</v>
      </c>
      <c r="F98" s="11">
        <v>515.1</v>
      </c>
      <c r="G98" s="11">
        <v>580</v>
      </c>
      <c r="H98" s="11"/>
      <c r="I98" s="11"/>
      <c r="J98" s="11">
        <f>SUM(D98:I98)</f>
        <v>1523.6</v>
      </c>
    </row>
    <row r="99" spans="1:10" ht="27" customHeight="1">
      <c r="A99" s="30"/>
      <c r="B99" s="30"/>
      <c r="C99" s="9" t="s">
        <v>17</v>
      </c>
      <c r="D99" s="10">
        <v>0</v>
      </c>
      <c r="E99" s="11">
        <v>28.8</v>
      </c>
      <c r="F99" s="11">
        <v>15.3</v>
      </c>
      <c r="G99" s="10">
        <v>30.3</v>
      </c>
      <c r="H99" s="11"/>
      <c r="I99" s="11"/>
      <c r="J99" s="11">
        <v>0</v>
      </c>
    </row>
    <row r="100" spans="1:10" ht="21" customHeight="1">
      <c r="A100" s="29" t="s">
        <v>41</v>
      </c>
      <c r="B100" s="29" t="s">
        <v>20</v>
      </c>
      <c r="C100" s="9" t="s">
        <v>14</v>
      </c>
      <c r="D100" s="10">
        <f>SUM(D101)</f>
        <v>166</v>
      </c>
      <c r="E100" s="11">
        <v>150</v>
      </c>
      <c r="F100" s="11">
        <v>0</v>
      </c>
      <c r="G100" s="10"/>
      <c r="H100" s="11"/>
      <c r="I100" s="11"/>
      <c r="J100" s="11">
        <f>SUM(D100:I100)</f>
        <v>316</v>
      </c>
    </row>
    <row r="101" spans="1:10" ht="34.5" customHeight="1">
      <c r="A101" s="30"/>
      <c r="B101" s="30"/>
      <c r="C101" s="9" t="s">
        <v>17</v>
      </c>
      <c r="D101" s="10">
        <v>166</v>
      </c>
      <c r="E101" s="11">
        <v>150</v>
      </c>
      <c r="F101" s="11">
        <v>0</v>
      </c>
      <c r="G101" s="10"/>
      <c r="H101" s="11"/>
      <c r="I101" s="11"/>
      <c r="J101" s="11">
        <f>SUM(D101:I101)</f>
        <v>316</v>
      </c>
    </row>
    <row r="102" spans="1:10" ht="28.5" customHeight="1">
      <c r="A102" s="29" t="s">
        <v>77</v>
      </c>
      <c r="B102" s="29" t="s">
        <v>20</v>
      </c>
      <c r="C102" s="9" t="s">
        <v>14</v>
      </c>
      <c r="D102" s="10">
        <f>SUM(D103)</f>
        <v>0</v>
      </c>
      <c r="E102" s="11">
        <v>500</v>
      </c>
      <c r="F102" s="11">
        <v>0</v>
      </c>
      <c r="G102" s="11">
        <v>0</v>
      </c>
      <c r="H102" s="11"/>
      <c r="I102" s="11"/>
      <c r="J102" s="11">
        <f t="shared" ref="J102:J110" si="40">SUM(D102:I102)</f>
        <v>500</v>
      </c>
    </row>
    <row r="103" spans="1:10" ht="32.25" customHeight="1">
      <c r="A103" s="30"/>
      <c r="B103" s="30"/>
      <c r="C103" s="9" t="s">
        <v>17</v>
      </c>
      <c r="D103" s="10">
        <v>0</v>
      </c>
      <c r="E103" s="11">
        <v>500</v>
      </c>
      <c r="F103" s="11">
        <v>0</v>
      </c>
      <c r="G103" s="11">
        <v>0</v>
      </c>
      <c r="H103" s="11"/>
      <c r="I103" s="11"/>
      <c r="J103" s="11">
        <f t="shared" si="40"/>
        <v>500</v>
      </c>
    </row>
    <row r="104" spans="1:10" ht="17.25" customHeight="1">
      <c r="A104" s="29" t="s">
        <v>78</v>
      </c>
      <c r="B104" s="29" t="s">
        <v>13</v>
      </c>
      <c r="C104" s="9" t="s">
        <v>14</v>
      </c>
      <c r="D104" s="10">
        <f>SUM(D105:D106)</f>
        <v>271.7</v>
      </c>
      <c r="E104" s="11"/>
      <c r="F104" s="11"/>
      <c r="G104" s="10"/>
      <c r="H104" s="11"/>
      <c r="I104" s="11"/>
      <c r="J104" s="11">
        <f t="shared" si="40"/>
        <v>271.7</v>
      </c>
    </row>
    <row r="105" spans="1:10" ht="26.25" customHeight="1">
      <c r="A105" s="39"/>
      <c r="B105" s="35"/>
      <c r="C105" s="9" t="s">
        <v>16</v>
      </c>
      <c r="D105" s="10">
        <v>250</v>
      </c>
      <c r="E105" s="11"/>
      <c r="F105" s="11"/>
      <c r="G105" s="10"/>
      <c r="H105" s="11"/>
      <c r="I105" s="11"/>
      <c r="J105" s="11">
        <f t="shared" si="40"/>
        <v>250</v>
      </c>
    </row>
    <row r="106" spans="1:10" ht="26.25" customHeight="1">
      <c r="A106" s="39"/>
      <c r="B106" s="30"/>
      <c r="C106" s="9" t="s">
        <v>17</v>
      </c>
      <c r="D106" s="10">
        <v>21.7</v>
      </c>
      <c r="E106" s="11"/>
      <c r="F106" s="11"/>
      <c r="G106" s="10"/>
      <c r="H106" s="11"/>
      <c r="I106" s="11"/>
      <c r="J106" s="11">
        <f t="shared" si="40"/>
        <v>21.7</v>
      </c>
    </row>
    <row r="107" spans="1:10" ht="17.25" customHeight="1">
      <c r="A107" s="39"/>
      <c r="B107" s="29" t="s">
        <v>20</v>
      </c>
      <c r="C107" s="9" t="s">
        <v>14</v>
      </c>
      <c r="D107" s="10">
        <v>43.4</v>
      </c>
      <c r="E107" s="11"/>
      <c r="F107" s="11"/>
      <c r="G107" s="10"/>
      <c r="H107" s="11"/>
      <c r="I107" s="11"/>
      <c r="J107" s="11">
        <f t="shared" si="40"/>
        <v>43.4</v>
      </c>
    </row>
    <row r="108" spans="1:10" ht="27.75" customHeight="1">
      <c r="A108" s="39"/>
      <c r="B108" s="35"/>
      <c r="C108" s="9" t="s">
        <v>16</v>
      </c>
      <c r="D108" s="10">
        <v>21.7</v>
      </c>
      <c r="E108" s="11"/>
      <c r="F108" s="11"/>
      <c r="G108" s="10"/>
      <c r="H108" s="11"/>
      <c r="I108" s="11"/>
      <c r="J108" s="11">
        <f t="shared" si="40"/>
        <v>21.7</v>
      </c>
    </row>
    <row r="109" spans="1:10" ht="27.75" customHeight="1">
      <c r="A109" s="39"/>
      <c r="B109" s="30"/>
      <c r="C109" s="9" t="s">
        <v>21</v>
      </c>
      <c r="D109" s="10">
        <v>21.7</v>
      </c>
      <c r="E109" s="11"/>
      <c r="F109" s="11"/>
      <c r="G109" s="10"/>
      <c r="H109" s="11"/>
      <c r="I109" s="11"/>
      <c r="J109" s="11">
        <f t="shared" si="40"/>
        <v>21.7</v>
      </c>
    </row>
    <row r="110" spans="1:10" ht="16.5" customHeight="1">
      <c r="A110" s="39"/>
      <c r="B110" s="29" t="s">
        <v>22</v>
      </c>
      <c r="C110" s="9" t="s">
        <v>14</v>
      </c>
      <c r="D110" s="10">
        <v>228.3</v>
      </c>
      <c r="E110" s="11"/>
      <c r="F110" s="11"/>
      <c r="G110" s="10"/>
      <c r="H110" s="11"/>
      <c r="I110" s="11"/>
      <c r="J110" s="11">
        <f t="shared" si="40"/>
        <v>228.3</v>
      </c>
    </row>
    <row r="111" spans="1:10" ht="27.75" customHeight="1">
      <c r="A111" s="38"/>
      <c r="B111" s="38"/>
      <c r="C111" s="9" t="s">
        <v>16</v>
      </c>
      <c r="D111" s="10">
        <v>228.3</v>
      </c>
      <c r="E111" s="11"/>
      <c r="F111" s="11"/>
      <c r="G111" s="10"/>
      <c r="H111" s="11"/>
      <c r="I111" s="11"/>
      <c r="J111" s="11">
        <f>SUM(D111:H111)</f>
        <v>228.3</v>
      </c>
    </row>
    <row r="112" spans="1:10" ht="20.25" customHeight="1">
      <c r="A112" s="29" t="s">
        <v>79</v>
      </c>
      <c r="B112" s="29" t="s">
        <v>22</v>
      </c>
      <c r="C112" s="9" t="s">
        <v>14</v>
      </c>
      <c r="D112" s="10">
        <f>SUM(D113)</f>
        <v>117.4</v>
      </c>
      <c r="E112" s="11">
        <f>SUM(E113)</f>
        <v>190</v>
      </c>
      <c r="F112" s="11">
        <f>SUM(F113)</f>
        <v>137</v>
      </c>
      <c r="G112" s="10">
        <f>SUM(G113)</f>
        <v>131</v>
      </c>
      <c r="H112" s="11"/>
      <c r="I112" s="11"/>
      <c r="J112" s="11">
        <f t="shared" ref="J112:J156" si="41">SUM(D112:I112)</f>
        <v>575.4</v>
      </c>
    </row>
    <row r="113" spans="1:10" ht="31.5" customHeight="1">
      <c r="A113" s="30"/>
      <c r="B113" s="30"/>
      <c r="C113" s="9" t="s">
        <v>16</v>
      </c>
      <c r="D113" s="10">
        <v>117.4</v>
      </c>
      <c r="E113" s="11">
        <v>190</v>
      </c>
      <c r="F113" s="11">
        <v>137</v>
      </c>
      <c r="G113" s="10">
        <v>131</v>
      </c>
      <c r="H113" s="11"/>
      <c r="I113" s="11"/>
      <c r="J113" s="11">
        <f t="shared" si="41"/>
        <v>575.4</v>
      </c>
    </row>
    <row r="114" spans="1:10" ht="17.25" customHeight="1">
      <c r="A114" s="29" t="s">
        <v>80</v>
      </c>
      <c r="B114" s="29" t="s">
        <v>13</v>
      </c>
      <c r="C114" s="9" t="s">
        <v>14</v>
      </c>
      <c r="D114" s="10">
        <f>SUM(D115:D116)</f>
        <v>1002.6</v>
      </c>
      <c r="E114" s="11"/>
      <c r="F114" s="11"/>
      <c r="G114" s="10"/>
      <c r="H114" s="11"/>
      <c r="I114" s="11"/>
      <c r="J114" s="11">
        <f>SUM(D114:I114)</f>
        <v>1002.6</v>
      </c>
    </row>
    <row r="115" spans="1:10" ht="27.75" customHeight="1">
      <c r="A115" s="35"/>
      <c r="B115" s="35"/>
      <c r="C115" s="9" t="s">
        <v>16</v>
      </c>
      <c r="D115" s="10">
        <f>SUM(D118)</f>
        <v>952.5</v>
      </c>
      <c r="E115" s="11"/>
      <c r="F115" s="11"/>
      <c r="G115" s="10"/>
      <c r="H115" s="11"/>
      <c r="I115" s="11"/>
      <c r="J115" s="11">
        <f>SUM(D115:I115)</f>
        <v>952.5</v>
      </c>
    </row>
    <row r="116" spans="1:10" ht="27" customHeight="1">
      <c r="A116" s="35"/>
      <c r="B116" s="30"/>
      <c r="C116" s="9" t="s">
        <v>21</v>
      </c>
      <c r="D116" s="10">
        <f>SUM(D119)</f>
        <v>50.1</v>
      </c>
      <c r="E116" s="11"/>
      <c r="F116" s="11"/>
      <c r="G116" s="10"/>
      <c r="H116" s="11"/>
      <c r="I116" s="11"/>
      <c r="J116" s="11">
        <f>SUM(D116:I116)</f>
        <v>50.1</v>
      </c>
    </row>
    <row r="117" spans="1:10" ht="16.5" customHeight="1">
      <c r="A117" s="35"/>
      <c r="B117" s="29" t="s">
        <v>20</v>
      </c>
      <c r="C117" s="9" t="s">
        <v>14</v>
      </c>
      <c r="D117" s="10">
        <f>SUM(D118:D120)</f>
        <v>1002.6</v>
      </c>
      <c r="E117" s="11"/>
      <c r="F117" s="11"/>
      <c r="G117" s="10"/>
      <c r="H117" s="11"/>
      <c r="I117" s="11"/>
      <c r="J117" s="11">
        <f>SUM(D117:I117)</f>
        <v>1002.6</v>
      </c>
    </row>
    <row r="118" spans="1:10" ht="30.75" customHeight="1">
      <c r="A118" s="35"/>
      <c r="B118" s="35"/>
      <c r="C118" s="9" t="s">
        <v>16</v>
      </c>
      <c r="D118" s="10">
        <v>952.5</v>
      </c>
      <c r="E118" s="11"/>
      <c r="F118" s="11"/>
      <c r="G118" s="10"/>
      <c r="H118" s="11"/>
      <c r="I118" s="11"/>
      <c r="J118" s="11">
        <f>SUM(D118:I118)</f>
        <v>952.5</v>
      </c>
    </row>
    <row r="119" spans="1:10" ht="26.25" customHeight="1">
      <c r="A119" s="35"/>
      <c r="B119" s="35"/>
      <c r="C119" s="36" t="s">
        <v>21</v>
      </c>
      <c r="D119" s="33">
        <v>50.1</v>
      </c>
      <c r="E119" s="31"/>
      <c r="F119" s="31"/>
      <c r="G119" s="33"/>
      <c r="H119" s="31"/>
      <c r="I119" s="31"/>
      <c r="J119" s="31">
        <f>SUM(D119:I120)</f>
        <v>50.1</v>
      </c>
    </row>
    <row r="120" spans="1:10" ht="3.75" customHeight="1">
      <c r="A120" s="30"/>
      <c r="B120" s="30"/>
      <c r="C120" s="37"/>
      <c r="D120" s="34"/>
      <c r="E120" s="32"/>
      <c r="F120" s="32"/>
      <c r="G120" s="34"/>
      <c r="H120" s="32"/>
      <c r="I120" s="32"/>
      <c r="J120" s="32"/>
    </row>
    <row r="121" spans="1:10" ht="18.75" customHeight="1">
      <c r="A121" s="29" t="s">
        <v>81</v>
      </c>
      <c r="B121" s="29" t="s">
        <v>13</v>
      </c>
      <c r="C121" s="9" t="s">
        <v>14</v>
      </c>
      <c r="D121" s="18">
        <v>0</v>
      </c>
      <c r="E121" s="19">
        <f>SUM(E122:E123)</f>
        <v>4952.6000000000004</v>
      </c>
      <c r="F121" s="19"/>
      <c r="G121" s="18"/>
      <c r="H121" s="19"/>
      <c r="I121" s="19"/>
      <c r="J121" s="19">
        <f t="shared" ref="J121:J131" si="42">SUM(D121:I121)</f>
        <v>4952.6000000000004</v>
      </c>
    </row>
    <row r="122" spans="1:10" ht="25.5" customHeight="1">
      <c r="A122" s="35"/>
      <c r="B122" s="35"/>
      <c r="C122" s="9" t="s">
        <v>16</v>
      </c>
      <c r="D122" s="18">
        <v>0</v>
      </c>
      <c r="E122" s="19">
        <v>4705</v>
      </c>
      <c r="F122" s="19"/>
      <c r="G122" s="18"/>
      <c r="H122" s="19"/>
      <c r="I122" s="19"/>
      <c r="J122" s="19">
        <f t="shared" si="42"/>
        <v>4705</v>
      </c>
    </row>
    <row r="123" spans="1:10" ht="26.25" customHeight="1">
      <c r="A123" s="35"/>
      <c r="B123" s="30"/>
      <c r="C123" s="9" t="s">
        <v>21</v>
      </c>
      <c r="D123" s="18">
        <v>0</v>
      </c>
      <c r="E123" s="19">
        <v>247.6</v>
      </c>
      <c r="F123" s="19"/>
      <c r="G123" s="18"/>
      <c r="H123" s="19"/>
      <c r="I123" s="19"/>
      <c r="J123" s="19">
        <f t="shared" si="42"/>
        <v>247.6</v>
      </c>
    </row>
    <row r="124" spans="1:10" ht="17.25" customHeight="1">
      <c r="A124" s="35"/>
      <c r="B124" s="29" t="s">
        <v>20</v>
      </c>
      <c r="C124" s="9" t="s">
        <v>14</v>
      </c>
      <c r="D124" s="18">
        <v>0</v>
      </c>
      <c r="E124" s="19">
        <f>SUM(E125:E126)</f>
        <v>4952.6000000000004</v>
      </c>
      <c r="F124" s="19"/>
      <c r="G124" s="18"/>
      <c r="H124" s="19"/>
      <c r="I124" s="19"/>
      <c r="J124" s="19">
        <f t="shared" si="42"/>
        <v>4952.6000000000004</v>
      </c>
    </row>
    <row r="125" spans="1:10" ht="24.75" customHeight="1">
      <c r="A125" s="35"/>
      <c r="B125" s="35"/>
      <c r="C125" s="9" t="s">
        <v>16</v>
      </c>
      <c r="D125" s="18">
        <v>0</v>
      </c>
      <c r="E125" s="19">
        <v>4705</v>
      </c>
      <c r="F125" s="19"/>
      <c r="G125" s="18"/>
      <c r="H125" s="19"/>
      <c r="I125" s="19"/>
      <c r="J125" s="19">
        <f t="shared" si="42"/>
        <v>4705</v>
      </c>
    </row>
    <row r="126" spans="1:10" ht="28.5" customHeight="1">
      <c r="A126" s="30"/>
      <c r="B126" s="30"/>
      <c r="C126" s="9" t="s">
        <v>21</v>
      </c>
      <c r="D126" s="18">
        <v>0</v>
      </c>
      <c r="E126" s="19">
        <v>247.6</v>
      </c>
      <c r="F126" s="19"/>
      <c r="G126" s="18"/>
      <c r="H126" s="19"/>
      <c r="I126" s="19"/>
      <c r="J126" s="19">
        <f t="shared" si="42"/>
        <v>247.6</v>
      </c>
    </row>
    <row r="127" spans="1:10" ht="29.25" customHeight="1">
      <c r="A127" s="29" t="s">
        <v>82</v>
      </c>
      <c r="B127" s="29" t="s">
        <v>13</v>
      </c>
      <c r="C127" s="9" t="s">
        <v>14</v>
      </c>
      <c r="D127" s="18">
        <v>0</v>
      </c>
      <c r="E127" s="19">
        <f>SUM(E128:E129)</f>
        <v>111.1</v>
      </c>
      <c r="F127" s="19"/>
      <c r="G127" s="18"/>
      <c r="H127" s="19"/>
      <c r="I127" s="19"/>
      <c r="J127" s="19">
        <f t="shared" si="42"/>
        <v>111.1</v>
      </c>
    </row>
    <row r="128" spans="1:10" ht="29.25" customHeight="1">
      <c r="A128" s="35"/>
      <c r="B128" s="35"/>
      <c r="C128" s="9" t="s">
        <v>16</v>
      </c>
      <c r="D128" s="18">
        <v>0</v>
      </c>
      <c r="E128" s="19">
        <v>100</v>
      </c>
      <c r="F128" s="19"/>
      <c r="G128" s="18"/>
      <c r="H128" s="19"/>
      <c r="I128" s="19"/>
      <c r="J128" s="19">
        <f t="shared" si="42"/>
        <v>100</v>
      </c>
    </row>
    <row r="129" spans="1:10" ht="27" customHeight="1">
      <c r="A129" s="35"/>
      <c r="B129" s="30"/>
      <c r="C129" s="9" t="s">
        <v>21</v>
      </c>
      <c r="D129" s="18">
        <v>0</v>
      </c>
      <c r="E129" s="19">
        <v>11.1</v>
      </c>
      <c r="F129" s="19"/>
      <c r="G129" s="18"/>
      <c r="H129" s="19"/>
      <c r="I129" s="19"/>
      <c r="J129" s="19">
        <f t="shared" si="42"/>
        <v>11.1</v>
      </c>
    </row>
    <row r="130" spans="1:10" ht="21" customHeight="1">
      <c r="A130" s="35"/>
      <c r="B130" s="29" t="s">
        <v>20</v>
      </c>
      <c r="C130" s="9" t="s">
        <v>14</v>
      </c>
      <c r="D130" s="18">
        <v>0</v>
      </c>
      <c r="E130" s="19">
        <f>SUM(E131:E132)</f>
        <v>111.1</v>
      </c>
      <c r="F130" s="19"/>
      <c r="G130" s="18"/>
      <c r="H130" s="19"/>
      <c r="I130" s="19"/>
      <c r="J130" s="19">
        <f t="shared" si="42"/>
        <v>111.1</v>
      </c>
    </row>
    <row r="131" spans="1:10" ht="29.25" customHeight="1">
      <c r="A131" s="35"/>
      <c r="B131" s="35"/>
      <c r="C131" s="9" t="s">
        <v>16</v>
      </c>
      <c r="D131" s="18">
        <v>0</v>
      </c>
      <c r="E131" s="19">
        <v>100</v>
      </c>
      <c r="F131" s="19"/>
      <c r="G131" s="18"/>
      <c r="H131" s="19"/>
      <c r="I131" s="19"/>
      <c r="J131" s="19">
        <f t="shared" si="42"/>
        <v>100</v>
      </c>
    </row>
    <row r="132" spans="1:10" ht="27.75" customHeight="1">
      <c r="A132" s="30"/>
      <c r="B132" s="30"/>
      <c r="C132" s="9" t="s">
        <v>21</v>
      </c>
      <c r="D132" s="18">
        <v>0</v>
      </c>
      <c r="E132" s="19">
        <v>11.1</v>
      </c>
      <c r="F132" s="19"/>
      <c r="G132" s="18"/>
      <c r="H132" s="19"/>
      <c r="I132" s="19"/>
      <c r="J132" s="19">
        <f>SUM(D132:H132)</f>
        <v>11.1</v>
      </c>
    </row>
    <row r="133" spans="1:10" ht="21.75" customHeight="1">
      <c r="A133" s="29" t="s">
        <v>83</v>
      </c>
      <c r="B133" s="29" t="s">
        <v>13</v>
      </c>
      <c r="C133" s="9" t="s">
        <v>14</v>
      </c>
      <c r="D133" s="18">
        <v>0</v>
      </c>
      <c r="E133" s="19">
        <f>SUM(E134:E135)</f>
        <v>184.2</v>
      </c>
      <c r="F133" s="19"/>
      <c r="G133" s="18"/>
      <c r="H133" s="19"/>
      <c r="I133" s="19"/>
      <c r="J133" s="19">
        <f t="shared" ref="J133:J138" si="43">SUM(D133:I133)</f>
        <v>184.2</v>
      </c>
    </row>
    <row r="134" spans="1:10" ht="26.25" customHeight="1">
      <c r="A134" s="35"/>
      <c r="B134" s="35"/>
      <c r="C134" s="9" t="s">
        <v>16</v>
      </c>
      <c r="D134" s="18">
        <v>0</v>
      </c>
      <c r="E134" s="19">
        <v>175</v>
      </c>
      <c r="F134" s="19"/>
      <c r="G134" s="18"/>
      <c r="H134" s="19"/>
      <c r="I134" s="19"/>
      <c r="J134" s="19">
        <f t="shared" si="43"/>
        <v>175</v>
      </c>
    </row>
    <row r="135" spans="1:10" ht="27" customHeight="1">
      <c r="A135" s="35"/>
      <c r="B135" s="30"/>
      <c r="C135" s="9" t="s">
        <v>21</v>
      </c>
      <c r="D135" s="18">
        <v>0</v>
      </c>
      <c r="E135" s="19">
        <v>9.1999999999999993</v>
      </c>
      <c r="F135" s="19"/>
      <c r="G135" s="18"/>
      <c r="H135" s="19"/>
      <c r="I135" s="19"/>
      <c r="J135" s="19">
        <f t="shared" si="43"/>
        <v>9.1999999999999993</v>
      </c>
    </row>
    <row r="136" spans="1:10" ht="16.5" customHeight="1">
      <c r="A136" s="35"/>
      <c r="B136" s="29" t="s">
        <v>20</v>
      </c>
      <c r="C136" s="9" t="s">
        <v>14</v>
      </c>
      <c r="D136" s="18">
        <v>0</v>
      </c>
      <c r="E136" s="19">
        <f>SUM(E137:E138)</f>
        <v>184.2</v>
      </c>
      <c r="F136" s="19"/>
      <c r="G136" s="18"/>
      <c r="H136" s="19"/>
      <c r="I136" s="19"/>
      <c r="J136" s="19">
        <f t="shared" si="43"/>
        <v>184.2</v>
      </c>
    </row>
    <row r="137" spans="1:10" ht="28.5" customHeight="1">
      <c r="A137" s="35"/>
      <c r="B137" s="35"/>
      <c r="C137" s="9" t="s">
        <v>16</v>
      </c>
      <c r="D137" s="18">
        <v>0</v>
      </c>
      <c r="E137" s="19">
        <v>175</v>
      </c>
      <c r="F137" s="19"/>
      <c r="G137" s="18"/>
      <c r="H137" s="19"/>
      <c r="I137" s="19"/>
      <c r="J137" s="19">
        <f t="shared" si="43"/>
        <v>175</v>
      </c>
    </row>
    <row r="138" spans="1:10" ht="24.75" customHeight="1">
      <c r="A138" s="30"/>
      <c r="B138" s="30"/>
      <c r="C138" s="9" t="s">
        <v>21</v>
      </c>
      <c r="D138" s="18">
        <v>0</v>
      </c>
      <c r="E138" s="19">
        <v>9.1999999999999993</v>
      </c>
      <c r="F138" s="19"/>
      <c r="G138" s="18"/>
      <c r="H138" s="19"/>
      <c r="I138" s="19"/>
      <c r="J138" s="19">
        <f t="shared" si="43"/>
        <v>9.1999999999999993</v>
      </c>
    </row>
    <row r="139" spans="1:10" ht="20.25" customHeight="1">
      <c r="A139" s="29" t="s">
        <v>84</v>
      </c>
      <c r="B139" s="29" t="s">
        <v>13</v>
      </c>
      <c r="C139" s="9" t="s">
        <v>14</v>
      </c>
      <c r="D139" s="18">
        <v>0</v>
      </c>
      <c r="E139" s="19">
        <f>SUM(E140:E141)</f>
        <v>126.3</v>
      </c>
      <c r="F139" s="19"/>
      <c r="G139" s="18"/>
      <c r="H139" s="19"/>
      <c r="I139" s="19"/>
      <c r="J139" s="19">
        <f>SUM(E139:I139)</f>
        <v>126.3</v>
      </c>
    </row>
    <row r="140" spans="1:10" ht="29.25" customHeight="1">
      <c r="A140" s="35"/>
      <c r="B140" s="35"/>
      <c r="C140" s="9" t="s">
        <v>16</v>
      </c>
      <c r="D140" s="18">
        <v>0</v>
      </c>
      <c r="E140" s="19">
        <v>120</v>
      </c>
      <c r="F140" s="19"/>
      <c r="G140" s="18"/>
      <c r="H140" s="19"/>
      <c r="I140" s="19"/>
      <c r="J140" s="19">
        <f>SUM(D140:I140)</f>
        <v>120</v>
      </c>
    </row>
    <row r="141" spans="1:10" ht="30" customHeight="1">
      <c r="A141" s="35"/>
      <c r="B141" s="30"/>
      <c r="C141" s="9" t="s">
        <v>21</v>
      </c>
      <c r="D141" s="18">
        <v>0</v>
      </c>
      <c r="E141" s="19">
        <v>6.3</v>
      </c>
      <c r="F141" s="19"/>
      <c r="G141" s="18"/>
      <c r="H141" s="19"/>
      <c r="I141" s="19"/>
      <c r="J141" s="19">
        <f>SUM(D141:I141)</f>
        <v>6.3</v>
      </c>
    </row>
    <row r="142" spans="1:10" ht="19.5" customHeight="1">
      <c r="A142" s="35"/>
      <c r="B142" s="29" t="s">
        <v>20</v>
      </c>
      <c r="C142" s="9" t="s">
        <v>14</v>
      </c>
      <c r="D142" s="18">
        <v>0</v>
      </c>
      <c r="E142" s="19">
        <f>SUM(E143:E144)</f>
        <v>126.3</v>
      </c>
      <c r="F142" s="19"/>
      <c r="G142" s="18"/>
      <c r="H142" s="19"/>
      <c r="I142" s="19"/>
      <c r="J142" s="19">
        <f>SUM(E142:I142)</f>
        <v>126.3</v>
      </c>
    </row>
    <row r="143" spans="1:10" ht="27.75" customHeight="1">
      <c r="A143" s="35"/>
      <c r="B143" s="35"/>
      <c r="C143" s="9" t="s">
        <v>16</v>
      </c>
      <c r="D143" s="18">
        <v>0</v>
      </c>
      <c r="E143" s="19">
        <v>120</v>
      </c>
      <c r="F143" s="19"/>
      <c r="G143" s="18"/>
      <c r="H143" s="19"/>
      <c r="I143" s="19"/>
      <c r="J143" s="19">
        <f t="shared" ref="J143:J148" si="44">SUM(D143:I143)</f>
        <v>120</v>
      </c>
    </row>
    <row r="144" spans="1:10" ht="30" customHeight="1">
      <c r="A144" s="30"/>
      <c r="B144" s="30"/>
      <c r="C144" s="9" t="s">
        <v>21</v>
      </c>
      <c r="D144" s="18">
        <v>0</v>
      </c>
      <c r="E144" s="19">
        <v>6.3</v>
      </c>
      <c r="F144" s="19"/>
      <c r="G144" s="18"/>
      <c r="H144" s="19"/>
      <c r="I144" s="19"/>
      <c r="J144" s="19">
        <f t="shared" si="44"/>
        <v>6.3</v>
      </c>
    </row>
    <row r="145" spans="1:11" ht="18.75" customHeight="1">
      <c r="A145" s="29" t="s">
        <v>85</v>
      </c>
      <c r="B145" s="29" t="s">
        <v>22</v>
      </c>
      <c r="C145" s="9" t="s">
        <v>14</v>
      </c>
      <c r="D145" s="18">
        <v>0</v>
      </c>
      <c r="E145" s="19">
        <v>1764</v>
      </c>
      <c r="F145" s="19">
        <v>1270</v>
      </c>
      <c r="G145" s="19">
        <v>1217</v>
      </c>
      <c r="H145" s="19"/>
      <c r="I145" s="19"/>
      <c r="J145" s="19">
        <f t="shared" si="44"/>
        <v>4251</v>
      </c>
    </row>
    <row r="146" spans="1:11" ht="27.75" customHeight="1">
      <c r="A146" s="30"/>
      <c r="B146" s="30"/>
      <c r="C146" s="9" t="s">
        <v>16</v>
      </c>
      <c r="D146" s="18">
        <v>0</v>
      </c>
      <c r="E146" s="19">
        <v>1764</v>
      </c>
      <c r="F146" s="19">
        <v>1270</v>
      </c>
      <c r="G146" s="19">
        <v>1217</v>
      </c>
      <c r="H146" s="19"/>
      <c r="I146" s="19"/>
      <c r="J146" s="19">
        <f t="shared" si="44"/>
        <v>4251</v>
      </c>
    </row>
    <row r="147" spans="1:11" ht="27.75" customHeight="1">
      <c r="A147" s="26" t="s">
        <v>76</v>
      </c>
      <c r="B147" s="26" t="s">
        <v>22</v>
      </c>
      <c r="C147" s="22" t="s">
        <v>14</v>
      </c>
      <c r="D147" s="15">
        <f>SUM(D148)</f>
        <v>6530.5</v>
      </c>
      <c r="E147" s="15">
        <f>E148+E149</f>
        <v>4714</v>
      </c>
      <c r="F147" s="15">
        <f t="shared" ref="F147:G147" si="45">SUM(F148)</f>
        <v>5698</v>
      </c>
      <c r="G147" s="15">
        <f t="shared" si="45"/>
        <v>5698</v>
      </c>
      <c r="H147" s="12"/>
      <c r="I147" s="12"/>
      <c r="J147" s="12">
        <f t="shared" si="44"/>
        <v>22640.5</v>
      </c>
    </row>
    <row r="148" spans="1:11" ht="27.75" customHeight="1">
      <c r="A148" s="27"/>
      <c r="B148" s="27"/>
      <c r="C148" s="22" t="s">
        <v>15</v>
      </c>
      <c r="D148" s="15">
        <f>D151</f>
        <v>6530.5</v>
      </c>
      <c r="E148" s="15">
        <f t="shared" ref="E148:G148" si="46">E151</f>
        <v>4666.8999999999996</v>
      </c>
      <c r="F148" s="15">
        <f t="shared" si="46"/>
        <v>5698</v>
      </c>
      <c r="G148" s="15">
        <f t="shared" si="46"/>
        <v>5698</v>
      </c>
      <c r="H148" s="12"/>
      <c r="I148" s="12"/>
      <c r="J148" s="12">
        <f t="shared" si="44"/>
        <v>22593.4</v>
      </c>
    </row>
    <row r="149" spans="1:11" ht="27.75" customHeight="1">
      <c r="A149" s="28"/>
      <c r="B149" s="28"/>
      <c r="C149" s="23" t="s">
        <v>16</v>
      </c>
      <c r="D149" s="25">
        <f>D152</f>
        <v>0</v>
      </c>
      <c r="E149" s="25">
        <f t="shared" ref="E149:G149" si="47">E152</f>
        <v>47.1</v>
      </c>
      <c r="F149" s="25">
        <f t="shared" si="47"/>
        <v>0</v>
      </c>
      <c r="G149" s="25">
        <f t="shared" si="47"/>
        <v>0</v>
      </c>
      <c r="H149" s="24"/>
      <c r="I149" s="24"/>
      <c r="J149" s="12">
        <f>SUM(E149:I149)</f>
        <v>47.1</v>
      </c>
    </row>
    <row r="150" spans="1:11" ht="27.75" customHeight="1">
      <c r="A150" s="26" t="s">
        <v>75</v>
      </c>
      <c r="B150" s="26" t="s">
        <v>22</v>
      </c>
      <c r="C150" s="22" t="s">
        <v>14</v>
      </c>
      <c r="D150" s="15">
        <f>D151+D152</f>
        <v>6530.5</v>
      </c>
      <c r="E150" s="15">
        <f t="shared" ref="E150:G150" si="48">E151+E152</f>
        <v>4714</v>
      </c>
      <c r="F150" s="15">
        <f t="shared" si="48"/>
        <v>5698</v>
      </c>
      <c r="G150" s="15">
        <f t="shared" si="48"/>
        <v>5698</v>
      </c>
      <c r="H150" s="12"/>
      <c r="I150" s="12"/>
      <c r="J150" s="12">
        <f>SUM(D150:I150)</f>
        <v>22640.5</v>
      </c>
    </row>
    <row r="151" spans="1:11" ht="27.75" customHeight="1">
      <c r="A151" s="27"/>
      <c r="B151" s="27"/>
      <c r="C151" s="22" t="s">
        <v>15</v>
      </c>
      <c r="D151" s="15">
        <v>6530.5</v>
      </c>
      <c r="E151" s="12">
        <v>4666.8999999999996</v>
      </c>
      <c r="F151" s="12">
        <v>5698</v>
      </c>
      <c r="G151" s="12">
        <v>5698</v>
      </c>
      <c r="H151" s="12"/>
      <c r="I151" s="12"/>
      <c r="J151" s="12">
        <f>SUM(D151:I151)</f>
        <v>22593.4</v>
      </c>
    </row>
    <row r="152" spans="1:11" ht="27.75" customHeight="1">
      <c r="A152" s="28"/>
      <c r="B152" s="28"/>
      <c r="C152" s="23" t="s">
        <v>16</v>
      </c>
      <c r="D152" s="24"/>
      <c r="E152" s="12">
        <v>47.1</v>
      </c>
      <c r="F152" s="24"/>
      <c r="G152" s="24"/>
      <c r="H152" s="24"/>
      <c r="I152" s="24"/>
      <c r="J152" s="12">
        <f>SUM(D152:I152)</f>
        <v>47.1</v>
      </c>
    </row>
    <row r="153" spans="1:11" ht="25.5" customHeight="1">
      <c r="A153" s="9" t="s">
        <v>42</v>
      </c>
      <c r="B153" s="20" t="s">
        <v>13</v>
      </c>
      <c r="C153" s="9" t="s">
        <v>14</v>
      </c>
      <c r="D153" s="10">
        <f>D163</f>
        <v>12492.1</v>
      </c>
      <c r="E153" s="10">
        <f t="shared" ref="E153:G153" si="49">E163</f>
        <v>4787.1000000000004</v>
      </c>
      <c r="F153" s="10">
        <f t="shared" si="49"/>
        <v>688</v>
      </c>
      <c r="G153" s="10">
        <f t="shared" si="49"/>
        <v>1</v>
      </c>
      <c r="H153" s="11"/>
      <c r="I153" s="11"/>
      <c r="J153" s="11">
        <f t="shared" si="41"/>
        <v>17968.2</v>
      </c>
    </row>
    <row r="154" spans="1:11" ht="27.75" customHeight="1">
      <c r="A154" s="29" t="s">
        <v>43</v>
      </c>
      <c r="B154" s="48"/>
      <c r="C154" s="9" t="s">
        <v>15</v>
      </c>
      <c r="D154" s="10">
        <f>D164</f>
        <v>11135.1</v>
      </c>
      <c r="E154" s="10">
        <f t="shared" ref="E154:G154" si="50">E164</f>
        <v>1587</v>
      </c>
      <c r="F154" s="10">
        <f t="shared" si="50"/>
        <v>680.1</v>
      </c>
      <c r="G154" s="10">
        <f t="shared" si="50"/>
        <v>0</v>
      </c>
      <c r="H154" s="11"/>
      <c r="I154" s="11"/>
      <c r="J154" s="11">
        <f t="shared" si="41"/>
        <v>13402.2</v>
      </c>
      <c r="K154" s="2"/>
    </row>
    <row r="155" spans="1:11" ht="27.75" customHeight="1">
      <c r="A155" s="35"/>
      <c r="B155" s="49"/>
      <c r="C155" s="9" t="s">
        <v>16</v>
      </c>
      <c r="D155" s="10">
        <f>D165</f>
        <v>1</v>
      </c>
      <c r="E155" s="10">
        <f t="shared" ref="E155:G155" si="51">E165</f>
        <v>2598</v>
      </c>
      <c r="F155" s="10">
        <f t="shared" si="51"/>
        <v>7.9</v>
      </c>
      <c r="G155" s="10">
        <f t="shared" si="51"/>
        <v>1</v>
      </c>
      <c r="H155" s="11"/>
      <c r="I155" s="11"/>
      <c r="J155" s="11">
        <f t="shared" si="41"/>
        <v>2607.9</v>
      </c>
    </row>
    <row r="156" spans="1:11" ht="26.25" customHeight="1">
      <c r="A156" s="35"/>
      <c r="B156" s="49"/>
      <c r="C156" s="9" t="s">
        <v>21</v>
      </c>
      <c r="D156" s="10">
        <f>D166</f>
        <v>1356</v>
      </c>
      <c r="E156" s="10">
        <f t="shared" ref="E156:G156" si="52">E166</f>
        <v>602.1</v>
      </c>
      <c r="F156" s="10">
        <f t="shared" si="52"/>
        <v>0</v>
      </c>
      <c r="G156" s="10">
        <f t="shared" si="52"/>
        <v>0</v>
      </c>
      <c r="H156" s="11"/>
      <c r="I156" s="11"/>
      <c r="J156" s="11">
        <f t="shared" si="41"/>
        <v>1958.1</v>
      </c>
    </row>
    <row r="157" spans="1:11" ht="24.75" customHeight="1">
      <c r="A157" s="30"/>
      <c r="B157" s="50"/>
      <c r="C157" s="9" t="s">
        <v>18</v>
      </c>
      <c r="D157" s="10"/>
      <c r="E157" s="11"/>
      <c r="F157" s="11"/>
      <c r="G157" s="10"/>
      <c r="H157" s="11"/>
      <c r="I157" s="11"/>
      <c r="J157" s="11"/>
    </row>
    <row r="158" spans="1:11" ht="23.25" customHeight="1">
      <c r="A158" s="55"/>
      <c r="B158" s="36" t="s">
        <v>20</v>
      </c>
      <c r="C158" s="9" t="s">
        <v>14</v>
      </c>
      <c r="D158" s="10">
        <f>SUM(D159:D162)</f>
        <v>12492.1</v>
      </c>
      <c r="E158" s="11">
        <f>SUM(E159:E162)</f>
        <v>4787</v>
      </c>
      <c r="F158" s="11">
        <f>SUM(F159:F162)</f>
        <v>688</v>
      </c>
      <c r="G158" s="12">
        <f>SUM(G159:G162)</f>
        <v>1</v>
      </c>
      <c r="H158" s="11"/>
      <c r="I158" s="11"/>
      <c r="J158" s="11">
        <f>SUM(D158:I158)</f>
        <v>17968.099999999999</v>
      </c>
    </row>
    <row r="159" spans="1:11" ht="26.25" customHeight="1">
      <c r="A159" s="56"/>
      <c r="B159" s="51"/>
      <c r="C159" s="9" t="s">
        <v>15</v>
      </c>
      <c r="D159" s="10">
        <v>11135.1</v>
      </c>
      <c r="E159" s="11">
        <v>1603</v>
      </c>
      <c r="F159" s="11">
        <v>687</v>
      </c>
      <c r="G159" s="15"/>
      <c r="H159" s="11"/>
      <c r="I159" s="11"/>
      <c r="J159" s="11">
        <f>SUM(D159:I159)</f>
        <v>13425.1</v>
      </c>
    </row>
    <row r="160" spans="1:11" ht="26.25" customHeight="1">
      <c r="A160" s="56"/>
      <c r="B160" s="51"/>
      <c r="C160" s="9" t="s">
        <v>16</v>
      </c>
      <c r="D160" s="10">
        <v>1</v>
      </c>
      <c r="E160" s="11">
        <v>2582</v>
      </c>
      <c r="F160" s="11">
        <v>1</v>
      </c>
      <c r="G160" s="12">
        <v>1</v>
      </c>
      <c r="H160" s="11"/>
      <c r="I160" s="11"/>
      <c r="J160" s="11">
        <f>SUM(D160:I160)</f>
        <v>2585</v>
      </c>
    </row>
    <row r="161" spans="1:10" ht="26.25" customHeight="1">
      <c r="A161" s="56"/>
      <c r="B161" s="51"/>
      <c r="C161" s="9" t="s">
        <v>21</v>
      </c>
      <c r="D161" s="10">
        <v>1356</v>
      </c>
      <c r="E161" s="11">
        <v>602</v>
      </c>
      <c r="F161" s="11">
        <v>0</v>
      </c>
      <c r="G161" s="10"/>
      <c r="H161" s="11"/>
      <c r="I161" s="11"/>
      <c r="J161" s="11">
        <f>SUM(D161:I161)</f>
        <v>1958</v>
      </c>
    </row>
    <row r="162" spans="1:10" ht="25.5" customHeight="1">
      <c r="A162" s="57"/>
      <c r="B162" s="37"/>
      <c r="C162" s="9" t="s">
        <v>18</v>
      </c>
      <c r="D162" s="10"/>
      <c r="E162" s="11"/>
      <c r="F162" s="11"/>
      <c r="G162" s="10"/>
      <c r="H162" s="11"/>
      <c r="I162" s="11"/>
      <c r="J162" s="11"/>
    </row>
    <row r="163" spans="1:10" ht="21" customHeight="1">
      <c r="A163" s="9" t="s">
        <v>44</v>
      </c>
      <c r="B163" s="36" t="s">
        <v>13</v>
      </c>
      <c r="C163" s="9" t="s">
        <v>14</v>
      </c>
      <c r="D163" s="10">
        <f>D173+D175+D177+D179+D181+D183+D186+D189+D192+D194</f>
        <v>12492.1</v>
      </c>
      <c r="E163" s="10">
        <f t="shared" ref="E163:F163" si="53">E173+E175+E177+E179+E181+E183+E186+E189+E192+E194</f>
        <v>4787.1000000000004</v>
      </c>
      <c r="F163" s="10">
        <f t="shared" si="53"/>
        <v>688</v>
      </c>
      <c r="G163" s="12">
        <f>SUM(G164:G167)</f>
        <v>1</v>
      </c>
      <c r="H163" s="11"/>
      <c r="I163" s="11"/>
      <c r="J163" s="11">
        <f>SUM(D163:I163)</f>
        <v>17968.2</v>
      </c>
    </row>
    <row r="164" spans="1:10" ht="27" customHeight="1">
      <c r="A164" s="29" t="s">
        <v>45</v>
      </c>
      <c r="B164" s="51"/>
      <c r="C164" s="9" t="s">
        <v>15</v>
      </c>
      <c r="D164" s="10">
        <f>D187+D190</f>
        <v>11135.1</v>
      </c>
      <c r="E164" s="10">
        <f t="shared" ref="E164:G164" si="54">E187+E190</f>
        <v>1587</v>
      </c>
      <c r="F164" s="10">
        <f t="shared" si="54"/>
        <v>680.1</v>
      </c>
      <c r="G164" s="10">
        <f t="shared" si="54"/>
        <v>0</v>
      </c>
      <c r="H164" s="11"/>
      <c r="I164" s="11"/>
      <c r="J164" s="11">
        <f>SUM(D164:I164)</f>
        <v>13402.2</v>
      </c>
    </row>
    <row r="165" spans="1:10" ht="27" customHeight="1">
      <c r="A165" s="35"/>
      <c r="B165" s="51"/>
      <c r="C165" s="9" t="s">
        <v>16</v>
      </c>
      <c r="D165" s="10">
        <f>D180+D188+D191+D195</f>
        <v>1</v>
      </c>
      <c r="E165" s="10">
        <f t="shared" ref="E165:F165" si="55">E180+E188+E191+E195</f>
        <v>2598</v>
      </c>
      <c r="F165" s="10">
        <f t="shared" si="55"/>
        <v>7.9</v>
      </c>
      <c r="G165" s="10">
        <f>G180+G188+G191+G195</f>
        <v>1</v>
      </c>
      <c r="H165" s="11"/>
      <c r="I165" s="11"/>
      <c r="J165" s="11">
        <f>SUM(D165:I165)</f>
        <v>2607.9</v>
      </c>
    </row>
    <row r="166" spans="1:10" ht="27.75" customHeight="1">
      <c r="A166" s="35"/>
      <c r="B166" s="51"/>
      <c r="C166" s="9" t="s">
        <v>21</v>
      </c>
      <c r="D166" s="10">
        <f>D174+D176+D184+D193+D196</f>
        <v>1356</v>
      </c>
      <c r="E166" s="10">
        <f t="shared" ref="E166:G166" si="56">E174+E176+E184+E193+E196</f>
        <v>602.1</v>
      </c>
      <c r="F166" s="10">
        <f t="shared" si="56"/>
        <v>0</v>
      </c>
      <c r="G166" s="10">
        <f t="shared" si="56"/>
        <v>0</v>
      </c>
      <c r="H166" s="11"/>
      <c r="I166" s="11"/>
      <c r="J166" s="11">
        <f>SUM(D166:I166)</f>
        <v>1958.1</v>
      </c>
    </row>
    <row r="167" spans="1:10" ht="26.25" customHeight="1">
      <c r="A167" s="30"/>
      <c r="B167" s="37"/>
      <c r="C167" s="9" t="s">
        <v>18</v>
      </c>
      <c r="D167" s="10"/>
      <c r="E167" s="11"/>
      <c r="F167" s="11"/>
      <c r="G167" s="10"/>
      <c r="H167" s="11"/>
      <c r="I167" s="11"/>
      <c r="J167" s="11"/>
    </row>
    <row r="168" spans="1:10" ht="21.75" customHeight="1">
      <c r="A168" s="48"/>
      <c r="B168" s="29" t="s">
        <v>20</v>
      </c>
      <c r="C168" s="9" t="s">
        <v>14</v>
      </c>
      <c r="D168" s="10">
        <f>SUM(D169:D172)</f>
        <v>12492.1</v>
      </c>
      <c r="E168" s="11">
        <f>SUM(E169:E172)</f>
        <v>4787</v>
      </c>
      <c r="F168" s="11">
        <f>SUM(F169:F172)</f>
        <v>688</v>
      </c>
      <c r="G168" s="12">
        <f>SUM(G169:G172)</f>
        <v>1</v>
      </c>
      <c r="H168" s="11"/>
      <c r="I168" s="11"/>
      <c r="J168" s="11">
        <f>SUM(D168:I168)</f>
        <v>17968.099999999999</v>
      </c>
    </row>
    <row r="169" spans="1:10" ht="24.75" customHeight="1">
      <c r="A169" s="49"/>
      <c r="B169" s="35"/>
      <c r="C169" s="9" t="s">
        <v>15</v>
      </c>
      <c r="D169" s="10">
        <v>11135.1</v>
      </c>
      <c r="E169" s="11">
        <v>1603</v>
      </c>
      <c r="F169" s="11">
        <v>687</v>
      </c>
      <c r="G169" s="15"/>
      <c r="H169" s="11"/>
      <c r="I169" s="11"/>
      <c r="J169" s="11">
        <f>SUM(D169:I169)</f>
        <v>13425.1</v>
      </c>
    </row>
    <row r="170" spans="1:10" ht="26.25" customHeight="1">
      <c r="A170" s="49"/>
      <c r="B170" s="35"/>
      <c r="C170" s="9" t="s">
        <v>16</v>
      </c>
      <c r="D170" s="10">
        <v>1</v>
      </c>
      <c r="E170" s="11">
        <v>2582</v>
      </c>
      <c r="F170" s="11">
        <v>1</v>
      </c>
      <c r="G170" s="12">
        <v>1</v>
      </c>
      <c r="H170" s="11"/>
      <c r="I170" s="11"/>
      <c r="J170" s="11">
        <f>SUM(D170:I170)</f>
        <v>2585</v>
      </c>
    </row>
    <row r="171" spans="1:10" ht="24.75" customHeight="1">
      <c r="A171" s="49"/>
      <c r="B171" s="35"/>
      <c r="C171" s="9" t="s">
        <v>21</v>
      </c>
      <c r="D171" s="10">
        <v>1356</v>
      </c>
      <c r="E171" s="11">
        <v>602</v>
      </c>
      <c r="F171" s="11">
        <v>0</v>
      </c>
      <c r="G171" s="10"/>
      <c r="H171" s="11"/>
      <c r="I171" s="11"/>
      <c r="J171" s="11">
        <f>SUM(D171:H171)</f>
        <v>1958</v>
      </c>
    </row>
    <row r="172" spans="1:10" ht="28.5" customHeight="1">
      <c r="A172" s="50"/>
      <c r="B172" s="30"/>
      <c r="C172" s="9" t="s">
        <v>18</v>
      </c>
      <c r="D172" s="10"/>
      <c r="E172" s="11"/>
      <c r="F172" s="11"/>
      <c r="G172" s="10"/>
      <c r="H172" s="11"/>
      <c r="I172" s="11"/>
      <c r="J172" s="11"/>
    </row>
    <row r="173" spans="1:10" ht="21" customHeight="1">
      <c r="A173" s="9" t="s">
        <v>46</v>
      </c>
      <c r="B173" s="36" t="s">
        <v>20</v>
      </c>
      <c r="C173" s="9" t="s">
        <v>14</v>
      </c>
      <c r="D173" s="10">
        <f>D174</f>
        <v>300</v>
      </c>
      <c r="E173" s="10">
        <f t="shared" ref="E173:F173" si="57">E174</f>
        <v>302.10000000000002</v>
      </c>
      <c r="F173" s="10">
        <f t="shared" si="57"/>
        <v>0</v>
      </c>
      <c r="G173" s="10"/>
      <c r="H173" s="11"/>
      <c r="I173" s="11"/>
      <c r="J173" s="11">
        <f>SUM(D173:I173)</f>
        <v>602.1</v>
      </c>
    </row>
    <row r="174" spans="1:10" ht="105.75" customHeight="1">
      <c r="A174" s="9" t="s">
        <v>47</v>
      </c>
      <c r="B174" s="37"/>
      <c r="C174" s="9" t="s">
        <v>21</v>
      </c>
      <c r="D174" s="10">
        <v>300</v>
      </c>
      <c r="E174" s="11">
        <v>302.10000000000002</v>
      </c>
      <c r="F174" s="11">
        <v>0</v>
      </c>
      <c r="G174" s="10"/>
      <c r="H174" s="11"/>
      <c r="I174" s="11"/>
      <c r="J174" s="11">
        <f>SUM(D174:I174)</f>
        <v>602.1</v>
      </c>
    </row>
    <row r="175" spans="1:10" ht="18" customHeight="1">
      <c r="A175" s="36" t="s">
        <v>48</v>
      </c>
      <c r="B175" s="36" t="s">
        <v>20</v>
      </c>
      <c r="C175" s="9" t="s">
        <v>14</v>
      </c>
      <c r="D175" s="10">
        <f>D176</f>
        <v>554</v>
      </c>
      <c r="E175" s="10">
        <f t="shared" ref="E175:F175" si="58">E176</f>
        <v>300</v>
      </c>
      <c r="F175" s="10">
        <f t="shared" si="58"/>
        <v>0</v>
      </c>
      <c r="G175" s="10"/>
      <c r="H175" s="11"/>
      <c r="I175" s="11"/>
      <c r="J175" s="11">
        <f>SUM(D175:I175)</f>
        <v>854</v>
      </c>
    </row>
    <row r="176" spans="1:10" ht="30" customHeight="1">
      <c r="A176" s="37"/>
      <c r="B176" s="37"/>
      <c r="C176" s="9" t="s">
        <v>21</v>
      </c>
      <c r="D176" s="10">
        <v>554</v>
      </c>
      <c r="E176" s="11">
        <v>300</v>
      </c>
      <c r="F176" s="11">
        <v>0</v>
      </c>
      <c r="G176" s="10"/>
      <c r="H176" s="11"/>
      <c r="I176" s="11"/>
      <c r="J176" s="11">
        <f>SUM(D176:I176)</f>
        <v>854</v>
      </c>
    </row>
    <row r="177" spans="1:11" ht="19.5" customHeight="1">
      <c r="A177" s="36" t="s">
        <v>49</v>
      </c>
      <c r="B177" s="36" t="s">
        <v>20</v>
      </c>
      <c r="C177" s="9" t="s">
        <v>14</v>
      </c>
      <c r="D177" s="10"/>
      <c r="E177" s="11"/>
      <c r="F177" s="11"/>
      <c r="G177" s="10"/>
      <c r="H177" s="11"/>
      <c r="I177" s="11"/>
      <c r="J177" s="11"/>
    </row>
    <row r="178" spans="1:11" ht="30.75" customHeight="1">
      <c r="A178" s="37"/>
      <c r="B178" s="37"/>
      <c r="C178" s="9" t="s">
        <v>18</v>
      </c>
      <c r="D178" s="10"/>
      <c r="E178" s="11"/>
      <c r="F178" s="11"/>
      <c r="G178" s="10"/>
      <c r="H178" s="11"/>
      <c r="I178" s="11"/>
      <c r="J178" s="11"/>
    </row>
    <row r="179" spans="1:11" ht="18" customHeight="1">
      <c r="A179" s="9" t="s">
        <v>50</v>
      </c>
      <c r="B179" s="36" t="s">
        <v>20</v>
      </c>
      <c r="C179" s="9" t="s">
        <v>14</v>
      </c>
      <c r="D179" s="10">
        <f>D180</f>
        <v>1</v>
      </c>
      <c r="E179" s="10">
        <f t="shared" ref="E179:G179" si="59">E180</f>
        <v>1</v>
      </c>
      <c r="F179" s="10">
        <f t="shared" si="59"/>
        <v>1</v>
      </c>
      <c r="G179" s="10">
        <f t="shared" si="59"/>
        <v>1</v>
      </c>
      <c r="H179" s="11"/>
      <c r="I179" s="11"/>
      <c r="J179" s="11">
        <f>SUM(D179:I179)</f>
        <v>4</v>
      </c>
    </row>
    <row r="180" spans="1:11" ht="91.5" customHeight="1">
      <c r="A180" s="9" t="s">
        <v>51</v>
      </c>
      <c r="B180" s="37"/>
      <c r="C180" s="9" t="s">
        <v>16</v>
      </c>
      <c r="D180" s="10">
        <v>1</v>
      </c>
      <c r="E180" s="11">
        <v>1</v>
      </c>
      <c r="F180" s="11">
        <v>1</v>
      </c>
      <c r="G180" s="11">
        <v>1</v>
      </c>
      <c r="H180" s="11"/>
      <c r="I180" s="11"/>
      <c r="J180" s="11">
        <f>SUM(D180:I180)</f>
        <v>4</v>
      </c>
    </row>
    <row r="181" spans="1:11" ht="17.25" customHeight="1">
      <c r="A181" s="9" t="s">
        <v>52</v>
      </c>
      <c r="B181" s="36" t="s">
        <v>20</v>
      </c>
      <c r="C181" s="36"/>
      <c r="D181" s="33">
        <v>0</v>
      </c>
      <c r="E181" s="31">
        <v>0</v>
      </c>
      <c r="F181" s="31">
        <v>0</v>
      </c>
      <c r="G181" s="33"/>
      <c r="H181" s="31"/>
      <c r="I181" s="31"/>
      <c r="J181" s="31"/>
    </row>
    <row r="182" spans="1:11" ht="39.75" customHeight="1">
      <c r="A182" s="9" t="s">
        <v>65</v>
      </c>
      <c r="B182" s="37"/>
      <c r="C182" s="37"/>
      <c r="D182" s="34"/>
      <c r="E182" s="32"/>
      <c r="F182" s="32"/>
      <c r="G182" s="34"/>
      <c r="H182" s="32"/>
      <c r="I182" s="32"/>
      <c r="J182" s="32"/>
    </row>
    <row r="183" spans="1:11" ht="15.75" customHeight="1">
      <c r="A183" s="9" t="s">
        <v>53</v>
      </c>
      <c r="B183" s="36" t="s">
        <v>20</v>
      </c>
      <c r="C183" s="9" t="s">
        <v>14</v>
      </c>
      <c r="D183" s="10">
        <v>500</v>
      </c>
      <c r="E183" s="11"/>
      <c r="F183" s="11"/>
      <c r="G183" s="10"/>
      <c r="H183" s="11"/>
      <c r="I183" s="11"/>
      <c r="J183" s="11">
        <f>SUM(D183:I183)</f>
        <v>500</v>
      </c>
      <c r="K183" s="2"/>
    </row>
    <row r="184" spans="1:11" ht="32.25" customHeight="1">
      <c r="A184" s="29" t="s">
        <v>67</v>
      </c>
      <c r="B184" s="51"/>
      <c r="C184" s="9" t="s">
        <v>17</v>
      </c>
      <c r="D184" s="10">
        <v>500</v>
      </c>
      <c r="E184" s="11"/>
      <c r="F184" s="11"/>
      <c r="G184" s="10"/>
      <c r="H184" s="11"/>
      <c r="I184" s="11"/>
      <c r="J184" s="11">
        <f>SUM(D184:I184)</f>
        <v>500</v>
      </c>
    </row>
    <row r="185" spans="1:11" ht="28.5" customHeight="1">
      <c r="A185" s="30"/>
      <c r="B185" s="37"/>
      <c r="C185" s="9" t="s">
        <v>18</v>
      </c>
      <c r="D185" s="10"/>
      <c r="E185" s="11"/>
      <c r="F185" s="11"/>
      <c r="G185" s="10"/>
      <c r="H185" s="11"/>
      <c r="I185" s="11"/>
      <c r="J185" s="11"/>
    </row>
    <row r="186" spans="1:11" ht="18" customHeight="1">
      <c r="A186" s="9" t="s">
        <v>68</v>
      </c>
      <c r="B186" s="29" t="s">
        <v>20</v>
      </c>
      <c r="C186" s="9" t="s">
        <v>14</v>
      </c>
      <c r="D186" s="10">
        <f>D187+D188</f>
        <v>660.9</v>
      </c>
      <c r="E186" s="10">
        <f t="shared" ref="E186:F186" si="60">E187+E188</f>
        <v>1603</v>
      </c>
      <c r="F186" s="10">
        <f t="shared" si="60"/>
        <v>687</v>
      </c>
      <c r="G186" s="10"/>
      <c r="H186" s="11"/>
      <c r="I186" s="11"/>
      <c r="J186" s="11">
        <f>SUM(D186:I186)</f>
        <v>2950.9</v>
      </c>
    </row>
    <row r="187" spans="1:11" ht="32.25" customHeight="1">
      <c r="A187" s="29" t="s">
        <v>70</v>
      </c>
      <c r="B187" s="35"/>
      <c r="C187" s="9" t="s">
        <v>15</v>
      </c>
      <c r="D187" s="10">
        <v>660.9</v>
      </c>
      <c r="E187" s="11">
        <v>1587</v>
      </c>
      <c r="F187" s="11">
        <v>680.1</v>
      </c>
      <c r="G187" s="10"/>
      <c r="H187" s="11"/>
      <c r="I187" s="11"/>
      <c r="J187" s="11">
        <f>SUM(D187:I187)</f>
        <v>2928</v>
      </c>
    </row>
    <row r="188" spans="1:11" ht="30" customHeight="1">
      <c r="A188" s="30"/>
      <c r="B188" s="30"/>
      <c r="C188" s="9" t="s">
        <v>16</v>
      </c>
      <c r="D188" s="10"/>
      <c r="E188" s="11">
        <v>16</v>
      </c>
      <c r="F188" s="11">
        <v>6.9</v>
      </c>
      <c r="G188" s="10"/>
      <c r="H188" s="11"/>
      <c r="I188" s="11"/>
      <c r="J188" s="11"/>
    </row>
    <row r="189" spans="1:11" ht="15.75" customHeight="1">
      <c r="A189" s="9" t="s">
        <v>54</v>
      </c>
      <c r="B189" s="36" t="s">
        <v>20</v>
      </c>
      <c r="C189" s="9" t="s">
        <v>14</v>
      </c>
      <c r="D189" s="10">
        <v>10474.200000000001</v>
      </c>
      <c r="E189" s="11">
        <f>SUM(E190:E191)</f>
        <v>2581</v>
      </c>
      <c r="F189" s="11">
        <f>SUM(F190:F191)</f>
        <v>0</v>
      </c>
      <c r="G189" s="15"/>
      <c r="H189" s="11"/>
      <c r="I189" s="11"/>
      <c r="J189" s="11">
        <f>SUM(D189:I189)</f>
        <v>13055.2</v>
      </c>
    </row>
    <row r="190" spans="1:11" ht="30" customHeight="1">
      <c r="A190" s="29" t="s">
        <v>55</v>
      </c>
      <c r="B190" s="51"/>
      <c r="C190" s="9" t="s">
        <v>15</v>
      </c>
      <c r="D190" s="10">
        <v>10474.200000000001</v>
      </c>
      <c r="E190" s="11">
        <v>0</v>
      </c>
      <c r="F190" s="11">
        <v>0</v>
      </c>
      <c r="G190" s="15"/>
      <c r="H190" s="11"/>
      <c r="I190" s="11"/>
      <c r="J190" s="11">
        <f>SUM(D190:F190)</f>
        <v>10474.200000000001</v>
      </c>
    </row>
    <row r="191" spans="1:11" ht="30" customHeight="1">
      <c r="A191" s="30"/>
      <c r="B191" s="37"/>
      <c r="C191" s="9" t="s">
        <v>16</v>
      </c>
      <c r="D191" s="10">
        <v>0</v>
      </c>
      <c r="E191" s="11">
        <v>2581</v>
      </c>
      <c r="F191" s="11">
        <v>0</v>
      </c>
      <c r="G191" s="15"/>
      <c r="H191" s="11"/>
      <c r="I191" s="11"/>
      <c r="J191" s="11">
        <v>2581</v>
      </c>
    </row>
    <row r="192" spans="1:11" ht="15.75" customHeight="1">
      <c r="A192" s="9" t="s">
        <v>56</v>
      </c>
      <c r="B192" s="36" t="s">
        <v>20</v>
      </c>
      <c r="C192" s="9" t="s">
        <v>14</v>
      </c>
      <c r="D192" s="10">
        <v>2</v>
      </c>
      <c r="E192" s="11">
        <v>0</v>
      </c>
      <c r="F192" s="11">
        <v>0</v>
      </c>
      <c r="G192" s="10"/>
      <c r="H192" s="11"/>
      <c r="I192" s="11"/>
      <c r="J192" s="11">
        <f>SUM(D192:I192)</f>
        <v>2</v>
      </c>
    </row>
    <row r="193" spans="1:10" ht="30.75" customHeight="1">
      <c r="A193" s="9" t="s">
        <v>57</v>
      </c>
      <c r="B193" s="37"/>
      <c r="C193" s="9" t="s">
        <v>21</v>
      </c>
      <c r="D193" s="10">
        <v>2</v>
      </c>
      <c r="E193" s="11">
        <v>0</v>
      </c>
      <c r="F193" s="11">
        <v>0</v>
      </c>
      <c r="G193" s="10"/>
      <c r="H193" s="11"/>
      <c r="I193" s="11"/>
      <c r="J193" s="11">
        <f>SUM(D193:I193)</f>
        <v>2</v>
      </c>
    </row>
    <row r="194" spans="1:10" ht="18" customHeight="1">
      <c r="A194" s="9" t="s">
        <v>58</v>
      </c>
      <c r="B194" s="9"/>
      <c r="C194" s="9" t="s">
        <v>59</v>
      </c>
      <c r="D194" s="10"/>
      <c r="E194" s="11"/>
      <c r="F194" s="11"/>
      <c r="G194" s="10"/>
      <c r="H194" s="11"/>
      <c r="I194" s="11"/>
      <c r="J194" s="11"/>
    </row>
    <row r="195" spans="1:10" ht="32.25" customHeight="1">
      <c r="A195" s="29" t="s">
        <v>60</v>
      </c>
      <c r="B195" s="9"/>
      <c r="C195" s="9" t="s">
        <v>16</v>
      </c>
      <c r="D195" s="10"/>
      <c r="E195" s="11"/>
      <c r="F195" s="11"/>
      <c r="G195" s="10"/>
      <c r="H195" s="11"/>
      <c r="I195" s="11"/>
      <c r="J195" s="11"/>
    </row>
    <row r="196" spans="1:10" ht="28.5" customHeight="1">
      <c r="A196" s="35"/>
      <c r="B196" s="9"/>
      <c r="C196" s="9" t="s">
        <v>21</v>
      </c>
      <c r="D196" s="10">
        <v>0</v>
      </c>
      <c r="E196" s="11">
        <v>0</v>
      </c>
      <c r="F196" s="11">
        <v>0</v>
      </c>
      <c r="G196" s="10"/>
      <c r="H196" s="11"/>
      <c r="I196" s="11"/>
      <c r="J196" s="11"/>
    </row>
    <row r="197" spans="1:10" ht="27.75" customHeight="1">
      <c r="A197" s="30"/>
      <c r="B197" s="9"/>
      <c r="C197" s="9" t="s">
        <v>18</v>
      </c>
      <c r="D197" s="10"/>
      <c r="E197" s="11"/>
      <c r="F197" s="11"/>
      <c r="G197" s="10"/>
      <c r="H197" s="11"/>
      <c r="I197" s="11"/>
      <c r="J197" s="11"/>
    </row>
  </sheetData>
  <mergeCells count="121">
    <mergeCell ref="B136:B138"/>
    <mergeCell ref="B147:B149"/>
    <mergeCell ref="B102:B103"/>
    <mergeCell ref="A102:A103"/>
    <mergeCell ref="B107:B109"/>
    <mergeCell ref="F4:J4"/>
    <mergeCell ref="A100:A101"/>
    <mergeCell ref="B100:B101"/>
    <mergeCell ref="A147:A149"/>
    <mergeCell ref="B81:B83"/>
    <mergeCell ref="A82:A83"/>
    <mergeCell ref="B84:B85"/>
    <mergeCell ref="A86:A99"/>
    <mergeCell ref="B86:B90"/>
    <mergeCell ref="B91:B95"/>
    <mergeCell ref="B96:B99"/>
    <mergeCell ref="B79:B80"/>
    <mergeCell ref="A59:A62"/>
    <mergeCell ref="B59:B62"/>
    <mergeCell ref="A72:A73"/>
    <mergeCell ref="B72:B73"/>
    <mergeCell ref="B74:B76"/>
    <mergeCell ref="A75:A76"/>
    <mergeCell ref="B77:B78"/>
    <mergeCell ref="A177:A178"/>
    <mergeCell ref="B177:B178"/>
    <mergeCell ref="A154:A157"/>
    <mergeCell ref="B154:B157"/>
    <mergeCell ref="A158:A162"/>
    <mergeCell ref="B158:B162"/>
    <mergeCell ref="B163:B167"/>
    <mergeCell ref="A164:A167"/>
    <mergeCell ref="A168:A172"/>
    <mergeCell ref="B168:B172"/>
    <mergeCell ref="B173:B174"/>
    <mergeCell ref="A175:A176"/>
    <mergeCell ref="B175:B176"/>
    <mergeCell ref="J181:J182"/>
    <mergeCell ref="B183:B185"/>
    <mergeCell ref="A184:A185"/>
    <mergeCell ref="F181:F182"/>
    <mergeCell ref="B186:B188"/>
    <mergeCell ref="A187:A188"/>
    <mergeCell ref="B189:B191"/>
    <mergeCell ref="A190:A191"/>
    <mergeCell ref="I181:I182"/>
    <mergeCell ref="B192:B193"/>
    <mergeCell ref="B179:B180"/>
    <mergeCell ref="B181:B182"/>
    <mergeCell ref="C181:C182"/>
    <mergeCell ref="D181:D182"/>
    <mergeCell ref="E181:E182"/>
    <mergeCell ref="A195:A197"/>
    <mergeCell ref="G181:G182"/>
    <mergeCell ref="H181:H182"/>
    <mergeCell ref="A27:A30"/>
    <mergeCell ref="B27:B30"/>
    <mergeCell ref="B67:B69"/>
    <mergeCell ref="A68:A69"/>
    <mergeCell ref="A70:A71"/>
    <mergeCell ref="B70:B71"/>
    <mergeCell ref="B31:B36"/>
    <mergeCell ref="A33:A36"/>
    <mergeCell ref="A37:A42"/>
    <mergeCell ref="B37:B42"/>
    <mergeCell ref="A43:A46"/>
    <mergeCell ref="B43:B46"/>
    <mergeCell ref="A47:A52"/>
    <mergeCell ref="B47:B52"/>
    <mergeCell ref="A53:A58"/>
    <mergeCell ref="B53:B58"/>
    <mergeCell ref="B63:B64"/>
    <mergeCell ref="B65:B66"/>
    <mergeCell ref="A133:A138"/>
    <mergeCell ref="B133:B135"/>
    <mergeCell ref="B112:B113"/>
    <mergeCell ref="B110:B111"/>
    <mergeCell ref="A112:A113"/>
    <mergeCell ref="A104:A111"/>
    <mergeCell ref="B104:B106"/>
    <mergeCell ref="A7:J7"/>
    <mergeCell ref="A1:J1"/>
    <mergeCell ref="A2:J2"/>
    <mergeCell ref="A3:J3"/>
    <mergeCell ref="A5:J5"/>
    <mergeCell ref="A6:J6"/>
    <mergeCell ref="A8:J8"/>
    <mergeCell ref="A10:J10"/>
    <mergeCell ref="A11:J11"/>
    <mergeCell ref="A12:A13"/>
    <mergeCell ref="B12:B13"/>
    <mergeCell ref="C12:C13"/>
    <mergeCell ref="D12:J12"/>
    <mergeCell ref="A15:A20"/>
    <mergeCell ref="B15:B20"/>
    <mergeCell ref="A21:A26"/>
    <mergeCell ref="B21:B26"/>
    <mergeCell ref="A150:A152"/>
    <mergeCell ref="B150:B152"/>
    <mergeCell ref="A145:A146"/>
    <mergeCell ref="B145:B146"/>
    <mergeCell ref="J119:J120"/>
    <mergeCell ref="E119:E120"/>
    <mergeCell ref="F119:F120"/>
    <mergeCell ref="G119:G120"/>
    <mergeCell ref="H119:H120"/>
    <mergeCell ref="I119:I120"/>
    <mergeCell ref="A114:A120"/>
    <mergeCell ref="B114:B116"/>
    <mergeCell ref="B117:B120"/>
    <mergeCell ref="C119:C120"/>
    <mergeCell ref="D119:D120"/>
    <mergeCell ref="A139:A144"/>
    <mergeCell ref="B139:B141"/>
    <mergeCell ref="B142:B144"/>
    <mergeCell ref="B121:B123"/>
    <mergeCell ref="B124:B126"/>
    <mergeCell ref="A121:A126"/>
    <mergeCell ref="A127:A132"/>
    <mergeCell ref="B127:B129"/>
    <mergeCell ref="B130:B132"/>
  </mergeCells>
  <pageMargins left="0" right="0" top="0" bottom="0" header="0" footer="0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Измен5(35)Июль2019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superuser</cp:lastModifiedBy>
  <cp:lastPrinted>2020-12-08T08:52:24Z</cp:lastPrinted>
  <dcterms:created xsi:type="dcterms:W3CDTF">2019-03-20T06:04:42Z</dcterms:created>
  <dcterms:modified xsi:type="dcterms:W3CDTF">2020-12-15T05:37:42Z</dcterms:modified>
</cp:coreProperties>
</file>