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-kab-15-pc-2\общая папка\Годовой отчет за 2024 год\Материалы к годовому отчету\На сайт 2024\"/>
    </mc:Choice>
  </mc:AlternateContent>
  <bookViews>
    <workbookView xWindow="480" yWindow="45" windowWidth="27795" windowHeight="12330"/>
  </bookViews>
  <sheets>
    <sheet name="Лист1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G19" i="1" l="1"/>
  <c r="G18" i="1"/>
  <c r="C29" i="1" l="1"/>
  <c r="E29" i="1"/>
  <c r="F29" i="1"/>
  <c r="D29" i="1"/>
  <c r="G31" i="1" l="1"/>
  <c r="G35" i="1"/>
  <c r="G36" i="1"/>
  <c r="G38" i="1"/>
  <c r="G39" i="1"/>
  <c r="G42" i="1"/>
  <c r="G47" i="1"/>
  <c r="G48" i="1"/>
  <c r="G49" i="1"/>
  <c r="G50" i="1"/>
  <c r="G51" i="1"/>
  <c r="G52" i="1"/>
  <c r="G53" i="1"/>
  <c r="G56" i="1"/>
  <c r="G57" i="1"/>
  <c r="G58" i="1"/>
  <c r="G17" i="1"/>
  <c r="G21" i="1"/>
  <c r="G22" i="1"/>
  <c r="G23" i="1"/>
  <c r="G25" i="1"/>
  <c r="G26" i="1"/>
  <c r="G27" i="1"/>
  <c r="G7" i="1"/>
  <c r="G8" i="1"/>
  <c r="G9" i="1"/>
  <c r="G11" i="1"/>
  <c r="G12" i="1"/>
  <c r="G13" i="1"/>
  <c r="G14" i="1"/>
  <c r="G15" i="1"/>
  <c r="G29" i="1" l="1"/>
  <c r="D30" i="1"/>
  <c r="E30" i="1"/>
  <c r="F30" i="1"/>
  <c r="C30" i="1"/>
  <c r="C60" i="1" l="1"/>
  <c r="C16" i="1"/>
  <c r="E16" i="1" l="1"/>
  <c r="F16" i="1"/>
  <c r="E6" i="1" l="1"/>
  <c r="E60" i="1" s="1"/>
  <c r="F6" i="1"/>
  <c r="F60" i="1" s="1"/>
  <c r="D16" i="1"/>
  <c r="G16" i="1" s="1"/>
  <c r="D6" i="1" l="1"/>
  <c r="D60" i="1" s="1"/>
  <c r="G6" i="1" l="1"/>
  <c r="G30" i="1" l="1"/>
</calcChain>
</file>

<file path=xl/sharedStrings.xml><?xml version="1.0" encoding="utf-8"?>
<sst xmlns="http://schemas.openxmlformats.org/spreadsheetml/2006/main" count="139" uniqueCount="138">
  <si>
    <t>(тыс. рублей)</t>
  </si>
  <si>
    <t>Код бюджетной классификации</t>
  </si>
  <si>
    <t>Наименование доходов</t>
  </si>
  <si>
    <t>% исполнения плана</t>
  </si>
  <si>
    <t>1 00 00000 00 0000 000</t>
  </si>
  <si>
    <t>НАЛОГОВЫЕ И НЕНАЛОГОВЫЕ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</si>
  <si>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</si>
  <si>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</si>
  <si>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</si>
  <si>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</si>
  <si>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</si>
  <si>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</si>
  <si>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Итого налоговых доходов</t>
  </si>
  <si>
    <t>1 14 02000 00 0000 000</t>
  </si>
  <si>
    <t>1 14 06000 00 0000 430</t>
  </si>
  <si>
    <t>1 16 00000 00 0000 000</t>
  </si>
  <si>
    <t>Штрафы, санкции, возмещение ущерба</t>
  </si>
  <si>
    <t>Итого неналоговых доходов</t>
  </si>
  <si>
    <t>2 00 00000 00 0000 000</t>
  </si>
  <si>
    <t>БЕЗВОЗМЕЗДНЫЕ ПОСТУПЛЕНИЯ</t>
  </si>
  <si>
    <t>ВСЕГО</t>
  </si>
  <si>
    <t>7=6/4</t>
  </si>
  <si>
    <t>Примечания</t>
  </si>
  <si>
    <t>Поступления, носящие разовый характер</t>
  </si>
  <si>
    <t>Поступления носят разовый характер</t>
  </si>
  <si>
    <t>Дополнительное поступление целевых средств из областного бюджета для решения вопросов местного значения</t>
  </si>
  <si>
    <t>2 02 40014 05 0000 150</t>
  </si>
  <si>
    <t>Факт за 2023 год</t>
  </si>
  <si>
    <t>В связи с уменьшением поступлений платы: за размещение отходов производства; за выбросы загрязняющих веществ в атмосферный воздух; за сбросы загрязняющих веществ в водные объекты</t>
  </si>
  <si>
    <t>Сведения о фактических поступлениях доходов по видам доходов</t>
  </si>
  <si>
    <t>Первоначальный годовой план за 2024 год</t>
  </si>
  <si>
    <t>уточненный годовой план за 2024 год</t>
  </si>
  <si>
    <t>Факт за 2024 год</t>
  </si>
  <si>
    <t>Налог на имущество физических лиц</t>
  </si>
  <si>
    <t>1 06 06000 00 0000 110</t>
  </si>
  <si>
    <t>Земельный налог</t>
  </si>
  <si>
    <t>1 06 01000 00 0000 110</t>
  </si>
  <si>
    <t>2 02 25467 14 0000 150</t>
  </si>
  <si>
    <t>2 02 25519 14 0000 150</t>
  </si>
  <si>
    <t>2 02 25576 14 0000 150</t>
  </si>
  <si>
    <t xml:space="preserve">1 01 02000 01 0000 110 </t>
  </si>
  <si>
    <t>1 03 02000 01 0000 110</t>
  </si>
  <si>
    <t>1 05 01000 00 0000 110</t>
  </si>
  <si>
    <t>1 05 02000 02 0000 110</t>
  </si>
  <si>
    <t>1 05 03000 01 0000 110</t>
  </si>
  <si>
    <t>1 05 04000 02 0000 110</t>
  </si>
  <si>
    <t>1 08 03000 01 0000 110</t>
  </si>
  <si>
    <t>1 11 07010 00 0000 120</t>
  </si>
  <si>
    <t>1 11 09040 00 0000 120</t>
  </si>
  <si>
    <t xml:space="preserve">Плата за негативное воздействие на окружающую среду
</t>
  </si>
  <si>
    <t>1 12 01000 01 0000 120</t>
  </si>
  <si>
    <t xml:space="preserve">Прочие доходы от компенсации затрат государства
</t>
  </si>
  <si>
    <t>1 13 02990 00 0000 130</t>
  </si>
  <si>
    <t xml:space="preserve">1 17 15000 00 0000 150
</t>
  </si>
  <si>
    <t>Инициативные платежи</t>
  </si>
  <si>
    <t>2 02 15001 14 0000 150</t>
  </si>
  <si>
    <t>2 02 15002 14 0000 150</t>
  </si>
  <si>
    <t>2 02 19999 14 9159 150</t>
  </si>
  <si>
    <t>2 02 19999 14 9190 150</t>
  </si>
  <si>
    <t>2 02 20216 14 0000 150</t>
  </si>
  <si>
    <t>2 02 25098 14 0000 150</t>
  </si>
  <si>
    <t>Заключен договор</t>
  </si>
  <si>
    <t>В связи с тем, что муниципальными унитарными предприятиями за 2024 год получено прибыли больше, чем запланировано при формировании бюджета</t>
  </si>
  <si>
    <t xml:space="preserve">2 02 25299 14 0000 150 </t>
  </si>
  <si>
    <t xml:space="preserve">2 02 25555 14 0000 150  </t>
  </si>
  <si>
    <t xml:space="preserve">2 02 25599 14 0000 150
</t>
  </si>
  <si>
    <t>Прочие субсидии бюджетам муниципальных округов</t>
  </si>
  <si>
    <t>2 02 30021 14 0000 150</t>
  </si>
  <si>
    <t>2 02 30024 14 0000 150</t>
  </si>
  <si>
    <t>2 02 30029 14 0000 150</t>
  </si>
  <si>
    <t xml:space="preserve">2 02 35082 14 0000 150   </t>
  </si>
  <si>
    <t xml:space="preserve">2 02 35118 14 0000 150   </t>
  </si>
  <si>
    <t xml:space="preserve">2 02 35120 14 0000 150  </t>
  </si>
  <si>
    <r>
      <t xml:space="preserve">2 02 </t>
    </r>
    <r>
      <rPr>
        <b/>
        <sz val="12"/>
        <rFont val="Times New Roman"/>
        <family val="1"/>
        <charset val="204"/>
      </rPr>
      <t>45050</t>
    </r>
    <r>
      <rPr>
        <sz val="12"/>
        <rFont val="Times New Roman"/>
        <family val="1"/>
        <charset val="204"/>
      </rPr>
      <t xml:space="preserve"> 14 0000 150</t>
    </r>
  </si>
  <si>
    <r>
      <t xml:space="preserve">2 02 </t>
    </r>
    <r>
      <rPr>
        <b/>
        <sz val="12"/>
        <rFont val="Times New Roman"/>
        <family val="1"/>
        <charset val="204"/>
      </rPr>
      <t>45179</t>
    </r>
    <r>
      <rPr>
        <sz val="12"/>
        <rFont val="Times New Roman"/>
        <family val="1"/>
        <charset val="204"/>
      </rPr>
      <t xml:space="preserve"> 14 0000 150</t>
    </r>
  </si>
  <si>
    <r>
      <t xml:space="preserve">2 02 </t>
    </r>
    <r>
      <rPr>
        <b/>
        <sz val="12"/>
        <rFont val="Times New Roman"/>
        <family val="1"/>
        <charset val="204"/>
      </rPr>
      <t>45303 14</t>
    </r>
    <r>
      <rPr>
        <sz val="12"/>
        <rFont val="Times New Roman"/>
        <family val="1"/>
        <charset val="204"/>
      </rPr>
      <t xml:space="preserve"> 0000 150</t>
    </r>
  </si>
  <si>
    <t>2 19 25555 14 0000 150</t>
  </si>
  <si>
    <t>Увеличение объемов и цены реализации нефтепродуктов</t>
  </si>
  <si>
    <t>Увеличение количества договоров по аренде имущества, новые контрагенты по соцнайму</t>
  </si>
  <si>
    <t>Уменьшение суммы налога на патент, подлежащего к уплате в местный бюджет на сумму начисленных страховых взносов</t>
  </si>
  <si>
    <t>Уменьшение поступлений земельного налога с организаций, в связи с изменением кадастровой стоимости земельных участков в сторону уменьшения и отказом от права собственности на земельные участки (ООО «Великолукский свиноводческий комплекс»)</t>
  </si>
  <si>
    <t>В связи с увеличением размера госпошлины с 08.09.2024 года</t>
  </si>
  <si>
    <t>Уплата задолженности арендаторов в результате проведенной претензионной работы, заключение новых договоров аренды на земельные участки</t>
  </si>
  <si>
    <t>2 02 25304 14 0000 150</t>
  </si>
  <si>
    <t>1 11 05010 00 0000 120</t>
  </si>
  <si>
    <t>1 11 05020 00 0000 120</t>
  </si>
  <si>
    <t>1 11 05030 00 0000 120</t>
  </si>
  <si>
    <t>1 11 05300 00 0000 120</t>
  </si>
  <si>
    <t>Отсутствие начисления по данному коду дохода</t>
  </si>
  <si>
    <t xml:space="preserve">Государственная пошлина по делам, рассматриваемым в судах общей юрисдикции, мировыми судьями
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</si>
  <si>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</si>
  <si>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</si>
  <si>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</si>
  <si>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</si>
  <si>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Доходы от перечисления части прибыли государственных и муниципальных унитарных предприятий, остающейся после уплаты налогов и обязательных платежей
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</si>
  <si>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</si>
  <si>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</si>
  <si>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</si>
  <si>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Дотации бюджетам муниципальных округов на выравнивание бюджетной обеспеченности из бюджета субъекта Российской Федерации
</t>
  </si>
  <si>
    <t xml:space="preserve">Дотации бюджетам муниципальных округов на поддержку мер по обеспечению сбалансированности бюджетов
</t>
  </si>
  <si>
    <t>Прочие дотации бюджетам муниципальных округов
(Дотации на материальное стимулирование муниципальных образований области, обеспечивших наилучшие показатели по сводной оценке платежеспособности и качества управления финансами)</t>
  </si>
  <si>
    <t>2 02 19999 14 9031 150</t>
  </si>
  <si>
    <t>Прочие дотации бюджетам муниципальных округов
(Дотации за достижение наилучших показателей по итогам областного конкурса "Лучшая территория Псковской области")</t>
  </si>
  <si>
    <t>Прочие дотации бюджетам муниципальных округов
(Дотации муниципальным образованиям, которым присвоено почетное звание Псковской области "Край партизанской славы")</t>
  </si>
  <si>
    <t xml:space="preserve"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</si>
  <si>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муниципальных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</si>
  <si>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 xml:space="preserve">Субсидии бюджетам муниципальных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</si>
  <si>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</si>
  <si>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</si>
  <si>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округов на поддержку отрасли культуры
</t>
  </si>
  <si>
    <t xml:space="preserve">Субсидии бюджетам муниципальных округов на реализацию программ формирования современной городской среды
</t>
  </si>
  <si>
    <t xml:space="preserve">Субсидии бюджетам муниципальных округов на обеспечение комплексного развития сельских территорий
</t>
  </si>
  <si>
    <t xml:space="preserve">Субсидии бюджетам муниципальных округов на техническое оснащение региональных и муниципальных музеев
</t>
  </si>
  <si>
    <t>2 02 25590 14 0000 150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</si>
  <si>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</si>
  <si>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Субсидии бюджетам муниципальных округов из местных бюджетов
</t>
  </si>
  <si>
    <t>2 02 29900 14 0000 150</t>
  </si>
  <si>
    <t>2 02 29999 14 0000 150</t>
  </si>
  <si>
    <t xml:space="preserve">Субвенции бюджетам муниципальных округов на ежемесячное денежное вознаграждение за классное руководство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</si>
  <si>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</si>
  <si>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</si>
  <si>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
</t>
  </si>
  <si>
    <t xml:space="preserve"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</si>
  <si>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</si>
  <si>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</si>
  <si>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
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</si>
  <si>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</si>
  <si>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</si>
  <si>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Прочие межбюджетные трансферты, передаваемые бюджетам муниципальных округов
</t>
  </si>
  <si>
    <t>2 02 49999 14 0000 150</t>
  </si>
  <si>
    <t xml:space="preserve">Возврат остатков субсидий на реализацию программ формирования современной городской среды из бюджетов муниципальных округов
</t>
  </si>
  <si>
    <t>Реализовано имущества больше, чем было запланировано при формировании бюджета (продажа здания в д.Чернецово)</t>
  </si>
  <si>
    <t>Реализовано земельных участков больше, чем было запланировано при формировании бюджета</t>
  </si>
  <si>
    <t>Рост фонда оплаты труда, в том числе по крупным организациям: ООО "ВСГЦ" и ООО "Великолукский свиноводческий комплекс"</t>
  </si>
  <si>
    <t>Снижение бюджетных поступлений</t>
  </si>
  <si>
    <t>Отмена ЕНВД</t>
  </si>
  <si>
    <t>Нет видимых причин</t>
  </si>
  <si>
    <t>Увеличение бюджетных поступлений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</si>
</sst>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\ _₽_-;\-* #,##0.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i/>
      <sz val="9"/>
      <color rgb="FF000000"/>
      <name val="Calibri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1" fontId="2" fillId="0" borderId="2">
      <alignment horizontal="center" vertical="center" shrinkToFit="1"/>
    </xf>
    <xf numFmtId="49" fontId="2" fillId="0" borderId="3">
      <alignment horizontal="left" vertical="center" wrapText="1" indent="1"/>
    </xf>
    <xf numFmtId="4" fontId="2" fillId="0" borderId="2">
      <alignment horizontal="right" vertical="center" shrinkToFit="1"/>
    </xf>
    <xf numFmtId="49" fontId="6" fillId="0" borderId="3">
      <alignment horizontal="left" vertical="center" wrapText="1" indent="1"/>
    </xf>
  </cellStyleXfs>
  <cellXfs count="51">
    <xf numFmtId="0" fontId="0" fillId="0" borderId="0" xfId="0"/>
    <xf numFmtId="0" fontId="7" fillId="0" borderId="0" xfId="0" applyFont="1"/>
    <xf numFmtId="0" fontId="8" fillId="0" borderId="1" xfId="0" applyFont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4" fillId="0" borderId="0" xfId="0" applyFont="1"/>
    <xf numFmtId="49" fontId="3" fillId="2" borderId="1" xfId="2" applyNumberFormat="1" applyFont="1" applyFill="1" applyBorder="1" applyAlignment="1" applyProtection="1">
      <alignment shrinkToFit="1"/>
    </xf>
    <xf numFmtId="0" fontId="5" fillId="0" borderId="1" xfId="0" applyFont="1" applyFill="1" applyBorder="1" applyAlignment="1">
      <alignment wrapText="1"/>
    </xf>
    <xf numFmtId="164" fontId="8" fillId="0" borderId="1" xfId="1" applyNumberFormat="1" applyFont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164" fontId="3" fillId="2" borderId="1" xfId="1" applyNumberFormat="1" applyFont="1" applyFill="1" applyBorder="1" applyAlignment="1" applyProtection="1">
      <alignment horizontal="center" vertical="center" wrapText="1"/>
    </xf>
    <xf numFmtId="164" fontId="3" fillId="2" borderId="1" xfId="1" applyNumberFormat="1" applyFont="1" applyFill="1" applyBorder="1" applyAlignment="1" applyProtection="1">
      <alignment horizontal="center" vertical="center" shrinkToFit="1"/>
    </xf>
    <xf numFmtId="164" fontId="3" fillId="0" borderId="1" xfId="1" applyNumberFormat="1" applyFont="1" applyBorder="1" applyAlignment="1" applyProtection="1">
      <alignment horizontal="center" vertical="center" shrinkToFit="1"/>
    </xf>
    <xf numFmtId="164" fontId="3" fillId="0" borderId="1" xfId="1" applyNumberFormat="1" applyFont="1" applyBorder="1" applyAlignment="1" applyProtection="1">
      <alignment horizontal="center" vertical="center" wrapText="1"/>
    </xf>
    <xf numFmtId="164" fontId="3" fillId="0" borderId="1" xfId="1" applyNumberFormat="1" applyFont="1" applyBorder="1" applyAlignment="1" applyProtection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0" fillId="3" borderId="0" xfId="0" applyFill="1"/>
    <xf numFmtId="0" fontId="0" fillId="2" borderId="0" xfId="0" applyFill="1"/>
    <xf numFmtId="0" fontId="8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8" fillId="2" borderId="1" xfId="0" applyFont="1" applyFill="1" applyBorder="1"/>
    <xf numFmtId="0" fontId="9" fillId="2" borderId="1" xfId="0" applyFont="1" applyFill="1" applyBorder="1"/>
    <xf numFmtId="0" fontId="4" fillId="2" borderId="1" xfId="0" applyFont="1" applyFill="1" applyBorder="1" applyAlignment="1">
      <alignment vertical="top" wrapText="1"/>
    </xf>
    <xf numFmtId="49" fontId="3" fillId="2" borderId="1" xfId="3" applyNumberFormat="1" applyFont="1" applyFill="1" applyBorder="1" applyAlignment="1" applyProtection="1">
      <alignment vertical="top" wrapText="1"/>
    </xf>
    <xf numFmtId="49" fontId="3" fillId="0" borderId="1" xfId="3" applyNumberFormat="1" applyFont="1" applyBorder="1" applyAlignment="1" applyProtection="1">
      <alignment vertical="top" wrapText="1"/>
    </xf>
    <xf numFmtId="0" fontId="4" fillId="0" borderId="1" xfId="0" applyFont="1" applyFill="1" applyBorder="1"/>
    <xf numFmtId="0" fontId="0" fillId="0" borderId="0" xfId="0" applyFill="1"/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top" wrapText="1"/>
    </xf>
    <xf numFmtId="49" fontId="3" fillId="0" borderId="1" xfId="2" applyNumberFormat="1" applyFont="1" applyFill="1" applyBorder="1" applyAlignment="1" applyProtection="1">
      <alignment shrinkToFit="1"/>
    </xf>
    <xf numFmtId="49" fontId="3" fillId="0" borderId="1" xfId="3" applyNumberFormat="1" applyFont="1" applyFill="1" applyBorder="1" applyAlignment="1" applyProtection="1">
      <alignment wrapText="1"/>
    </xf>
    <xf numFmtId="0" fontId="5" fillId="2" borderId="1" xfId="0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49" fontId="3" fillId="0" borderId="1" xfId="3" applyNumberFormat="1" applyFont="1" applyFill="1" applyBorder="1" applyAlignment="1" applyProtection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8" fillId="0" borderId="4" xfId="0" applyFont="1" applyBorder="1" applyAlignment="1"/>
    <xf numFmtId="0" fontId="8" fillId="0" borderId="5" xfId="0" applyFont="1" applyBorder="1" applyAlignment="1"/>
  </cellXfs>
  <cellStyles count="6">
    <cellStyle name="xl29" xfId="5"/>
    <cellStyle name="xl29 2" xfId="3"/>
    <cellStyle name="xl40 2" xfId="2"/>
    <cellStyle name="xl46" xfId="4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tabSelected="1" topLeftCell="A15" workbookViewId="0">
      <selection sqref="A1:H17"/>
    </sheetView>
  </sheetViews>
  <sheetFormatPr defaultRowHeight="15" x14ac:dyDescent="0.25"/>
  <cols>
    <col min="1" max="1" width="24" style="28" customWidth="1"/>
    <col min="2" max="2" width="37.7109375" customWidth="1"/>
    <col min="3" max="3" width="14.7109375" customWidth="1"/>
    <col min="4" max="4" width="13.28515625" customWidth="1"/>
    <col min="5" max="5" width="13.7109375" customWidth="1"/>
    <col min="6" max="6" width="14.28515625" customWidth="1"/>
    <col min="7" max="7" width="13.28515625" customWidth="1"/>
    <col min="8" max="8" width="59.140625" customWidth="1"/>
  </cols>
  <sheetData>
    <row r="1" spans="1:8" ht="18.75" x14ac:dyDescent="0.3">
      <c r="A1" s="38"/>
      <c r="C1" s="1" t="s">
        <v>29</v>
      </c>
      <c r="D1" s="1"/>
      <c r="E1" s="1"/>
      <c r="F1" s="1"/>
      <c r="G1" s="1"/>
    </row>
    <row r="2" spans="1:8" x14ac:dyDescent="0.25">
      <c r="A2" s="29"/>
    </row>
    <row r="3" spans="1:8" x14ac:dyDescent="0.25">
      <c r="A3" s="29"/>
      <c r="F3" t="s">
        <v>0</v>
      </c>
    </row>
    <row r="4" spans="1:8" ht="78.75" x14ac:dyDescent="0.25">
      <c r="A4" s="30" t="s">
        <v>1</v>
      </c>
      <c r="B4" s="2" t="s">
        <v>2</v>
      </c>
      <c r="C4" s="2" t="s">
        <v>27</v>
      </c>
      <c r="D4" s="2" t="s">
        <v>30</v>
      </c>
      <c r="E4" s="2" t="s">
        <v>31</v>
      </c>
      <c r="F4" s="2" t="s">
        <v>32</v>
      </c>
      <c r="G4" s="2" t="s">
        <v>3</v>
      </c>
      <c r="H4" s="3" t="s">
        <v>22</v>
      </c>
    </row>
    <row r="5" spans="1:8" ht="15.75" x14ac:dyDescent="0.25">
      <c r="A5" s="31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 t="s">
        <v>21</v>
      </c>
      <c r="H5" s="4">
        <v>8</v>
      </c>
    </row>
    <row r="6" spans="1:8" ht="31.5" x14ac:dyDescent="0.25">
      <c r="A6" s="32" t="s">
        <v>4</v>
      </c>
      <c r="B6" s="10" t="s">
        <v>5</v>
      </c>
      <c r="C6" s="14">
        <v>120453</v>
      </c>
      <c r="D6" s="14">
        <f>D16+D29</f>
        <v>184141</v>
      </c>
      <c r="E6" s="14">
        <f>E16+E29</f>
        <v>201720</v>
      </c>
      <c r="F6" s="14">
        <f>F16+F29</f>
        <v>233988.49999999997</v>
      </c>
      <c r="G6" s="14">
        <f>F6/D6*100</f>
        <v>127.07028852889903</v>
      </c>
      <c r="H6" s="5"/>
    </row>
    <row r="7" spans="1:8" ht="45" customHeight="1" x14ac:dyDescent="0.25">
      <c r="A7" s="6" t="s">
        <v>40</v>
      </c>
      <c r="B7" s="7" t="s">
        <v>6</v>
      </c>
      <c r="C7" s="18">
        <v>82689.100000000006</v>
      </c>
      <c r="D7" s="15">
        <v>104218</v>
      </c>
      <c r="E7" s="18">
        <v>115500</v>
      </c>
      <c r="F7" s="18">
        <v>145576.29999999999</v>
      </c>
      <c r="G7" s="14">
        <f t="shared" ref="G7:G15" si="0">F7/D7*100</f>
        <v>139.68441152200194</v>
      </c>
      <c r="H7" s="7" t="s">
        <v>133</v>
      </c>
    </row>
    <row r="8" spans="1:8" ht="49.5" customHeight="1" x14ac:dyDescent="0.25">
      <c r="A8" s="6" t="s">
        <v>41</v>
      </c>
      <c r="B8" s="7" t="s">
        <v>7</v>
      </c>
      <c r="C8" s="18">
        <v>15941.9</v>
      </c>
      <c r="D8" s="15">
        <v>40793</v>
      </c>
      <c r="E8" s="18">
        <v>42793</v>
      </c>
      <c r="F8" s="18">
        <v>43757.9</v>
      </c>
      <c r="G8" s="14">
        <f t="shared" si="0"/>
        <v>107.26815875272719</v>
      </c>
      <c r="H8" s="45" t="s">
        <v>77</v>
      </c>
    </row>
    <row r="9" spans="1:8" ht="47.25" x14ac:dyDescent="0.25">
      <c r="A9" s="6" t="s">
        <v>42</v>
      </c>
      <c r="B9" s="7" t="s">
        <v>8</v>
      </c>
      <c r="C9" s="18">
        <v>12751.1</v>
      </c>
      <c r="D9" s="15">
        <v>12349</v>
      </c>
      <c r="E9" s="18">
        <v>14817</v>
      </c>
      <c r="F9" s="18">
        <v>14089.7</v>
      </c>
      <c r="G9" s="14">
        <f t="shared" si="0"/>
        <v>114.09587820876186</v>
      </c>
      <c r="H9" s="7" t="s">
        <v>134</v>
      </c>
    </row>
    <row r="10" spans="1:8" ht="31.5" x14ac:dyDescent="0.25">
      <c r="A10" s="6" t="s">
        <v>43</v>
      </c>
      <c r="B10" s="8" t="s">
        <v>9</v>
      </c>
      <c r="C10" s="20">
        <v>-70.5</v>
      </c>
      <c r="D10" s="16">
        <v>0</v>
      </c>
      <c r="E10" s="20">
        <v>0</v>
      </c>
      <c r="F10" s="20">
        <v>24.8</v>
      </c>
      <c r="G10" s="14"/>
      <c r="H10" s="7" t="s">
        <v>135</v>
      </c>
    </row>
    <row r="11" spans="1:8" ht="22.5" customHeight="1" x14ac:dyDescent="0.25">
      <c r="A11" s="6" t="s">
        <v>44</v>
      </c>
      <c r="B11" s="7" t="s">
        <v>10</v>
      </c>
      <c r="C11" s="18">
        <v>9.6999999999999993</v>
      </c>
      <c r="D11" s="15">
        <v>32</v>
      </c>
      <c r="E11" s="18">
        <v>32</v>
      </c>
      <c r="F11" s="18">
        <v>12</v>
      </c>
      <c r="G11" s="14">
        <f t="shared" si="0"/>
        <v>37.5</v>
      </c>
      <c r="H11" s="7" t="s">
        <v>136</v>
      </c>
    </row>
    <row r="12" spans="1:8" ht="47.25" x14ac:dyDescent="0.25">
      <c r="A12" s="6" t="s">
        <v>45</v>
      </c>
      <c r="B12" s="7" t="s">
        <v>11</v>
      </c>
      <c r="C12" s="18">
        <v>321</v>
      </c>
      <c r="D12" s="15">
        <v>1286</v>
      </c>
      <c r="E12" s="18">
        <v>1286</v>
      </c>
      <c r="F12" s="18">
        <v>1237.3</v>
      </c>
      <c r="G12" s="14">
        <f t="shared" si="0"/>
        <v>96.213063763608091</v>
      </c>
      <c r="H12" s="7" t="s">
        <v>79</v>
      </c>
    </row>
    <row r="13" spans="1:8" ht="15.75" x14ac:dyDescent="0.25">
      <c r="A13" s="6" t="s">
        <v>36</v>
      </c>
      <c r="B13" s="7" t="s">
        <v>33</v>
      </c>
      <c r="C13" s="18"/>
      <c r="D13" s="15">
        <v>2450</v>
      </c>
      <c r="E13" s="18">
        <v>2450</v>
      </c>
      <c r="F13" s="18">
        <v>2732.4</v>
      </c>
      <c r="G13" s="14">
        <f t="shared" si="0"/>
        <v>111.52653061224491</v>
      </c>
      <c r="H13" s="7" t="s">
        <v>137</v>
      </c>
    </row>
    <row r="14" spans="1:8" ht="78.75" x14ac:dyDescent="0.25">
      <c r="A14" s="6" t="s">
        <v>34</v>
      </c>
      <c r="B14" s="7" t="s">
        <v>35</v>
      </c>
      <c r="C14" s="18"/>
      <c r="D14" s="15">
        <v>13990</v>
      </c>
      <c r="E14" s="18">
        <v>13990</v>
      </c>
      <c r="F14" s="18">
        <v>12353.9</v>
      </c>
      <c r="G14" s="14">
        <f t="shared" si="0"/>
        <v>88.305218012866334</v>
      </c>
      <c r="H14" s="7" t="s">
        <v>80</v>
      </c>
    </row>
    <row r="15" spans="1:8" ht="46.5" customHeight="1" x14ac:dyDescent="0.25">
      <c r="A15" s="6" t="s">
        <v>46</v>
      </c>
      <c r="B15" s="34" t="s">
        <v>89</v>
      </c>
      <c r="C15" s="18">
        <v>2328.1999999999998</v>
      </c>
      <c r="D15" s="15">
        <v>2251</v>
      </c>
      <c r="E15" s="18">
        <v>2251</v>
      </c>
      <c r="F15" s="18">
        <v>4088.7</v>
      </c>
      <c r="G15" s="14">
        <f t="shared" si="0"/>
        <v>181.63927143491782</v>
      </c>
      <c r="H15" s="7" t="s">
        <v>81</v>
      </c>
    </row>
    <row r="16" spans="1:8" ht="15.75" x14ac:dyDescent="0.25">
      <c r="A16" s="33"/>
      <c r="B16" s="9" t="s">
        <v>12</v>
      </c>
      <c r="C16" s="17">
        <f t="shared" ref="C16" si="1">SUM(C7:C15)</f>
        <v>113970.5</v>
      </c>
      <c r="D16" s="17">
        <f>SUM(D7:D15)</f>
        <v>177369</v>
      </c>
      <c r="E16" s="17">
        <f t="shared" ref="E16:F16" si="2">SUM(E7:E15)</f>
        <v>193119</v>
      </c>
      <c r="F16" s="17">
        <f t="shared" si="2"/>
        <v>223872.99999999997</v>
      </c>
      <c r="G16" s="14">
        <f t="shared" ref="G16:G58" si="3">F16/D16*100</f>
        <v>126.218786822951</v>
      </c>
      <c r="H16" s="5"/>
    </row>
    <row r="17" spans="1:8" ht="128.25" customHeight="1" x14ac:dyDescent="0.25">
      <c r="A17" s="6" t="s">
        <v>84</v>
      </c>
      <c r="B17" s="34" t="s">
        <v>90</v>
      </c>
      <c r="C17" s="18">
        <v>2913.6</v>
      </c>
      <c r="D17" s="15">
        <v>3524</v>
      </c>
      <c r="E17" s="18">
        <v>4224</v>
      </c>
      <c r="F17" s="18">
        <v>3981.4</v>
      </c>
      <c r="G17" s="14">
        <f t="shared" si="3"/>
        <v>112.97956867196368</v>
      </c>
      <c r="H17" s="7" t="s">
        <v>82</v>
      </c>
    </row>
    <row r="18" spans="1:8" ht="156.75" customHeight="1" x14ac:dyDescent="0.25">
      <c r="A18" s="6" t="s">
        <v>85</v>
      </c>
      <c r="B18" s="34" t="s">
        <v>91</v>
      </c>
      <c r="C18" s="18"/>
      <c r="D18" s="15">
        <v>1215</v>
      </c>
      <c r="E18" s="18">
        <v>1215</v>
      </c>
      <c r="F18" s="18">
        <v>0</v>
      </c>
      <c r="G18" s="14">
        <f t="shared" si="3"/>
        <v>0</v>
      </c>
      <c r="H18" s="7" t="s">
        <v>88</v>
      </c>
    </row>
    <row r="19" spans="1:8" ht="156.75" customHeight="1" x14ac:dyDescent="0.25">
      <c r="A19" s="6" t="s">
        <v>86</v>
      </c>
      <c r="B19" s="34" t="s">
        <v>92</v>
      </c>
      <c r="C19" s="18"/>
      <c r="D19" s="15">
        <v>34</v>
      </c>
      <c r="E19" s="18">
        <v>34</v>
      </c>
      <c r="F19" s="18">
        <v>0</v>
      </c>
      <c r="G19" s="14">
        <f t="shared" si="3"/>
        <v>0</v>
      </c>
      <c r="H19" s="7" t="s">
        <v>88</v>
      </c>
    </row>
    <row r="20" spans="1:8" ht="80.25" customHeight="1" x14ac:dyDescent="0.25">
      <c r="A20" s="6" t="s">
        <v>87</v>
      </c>
      <c r="B20" s="34" t="s">
        <v>93</v>
      </c>
      <c r="C20" s="18">
        <v>0</v>
      </c>
      <c r="D20" s="15">
        <v>0</v>
      </c>
      <c r="E20" s="18">
        <v>0</v>
      </c>
      <c r="F20" s="18">
        <v>63</v>
      </c>
      <c r="G20" s="14"/>
      <c r="H20" s="37" t="s">
        <v>61</v>
      </c>
    </row>
    <row r="21" spans="1:8" ht="93" customHeight="1" x14ac:dyDescent="0.25">
      <c r="A21" s="6" t="s">
        <v>47</v>
      </c>
      <c r="B21" s="34" t="s">
        <v>94</v>
      </c>
      <c r="C21" s="18">
        <v>36</v>
      </c>
      <c r="D21" s="15">
        <v>36</v>
      </c>
      <c r="E21" s="18">
        <v>36</v>
      </c>
      <c r="F21" s="18">
        <v>57</v>
      </c>
      <c r="G21" s="14">
        <f t="shared" si="3"/>
        <v>158.33333333333331</v>
      </c>
      <c r="H21" s="27" t="s">
        <v>62</v>
      </c>
    </row>
    <row r="22" spans="1:8" ht="140.25" customHeight="1" x14ac:dyDescent="0.25">
      <c r="A22" s="6" t="s">
        <v>48</v>
      </c>
      <c r="B22" s="34" t="s">
        <v>95</v>
      </c>
      <c r="C22" s="18">
        <v>1253.5999999999999</v>
      </c>
      <c r="D22" s="15">
        <v>1235</v>
      </c>
      <c r="E22" s="18">
        <v>1463</v>
      </c>
      <c r="F22" s="18">
        <v>1878.6</v>
      </c>
      <c r="G22" s="14">
        <f t="shared" si="3"/>
        <v>152.11336032388664</v>
      </c>
      <c r="H22" s="7" t="s">
        <v>78</v>
      </c>
    </row>
    <row r="23" spans="1:8" ht="60.75" customHeight="1" x14ac:dyDescent="0.25">
      <c r="A23" s="6" t="s">
        <v>50</v>
      </c>
      <c r="B23" s="7" t="s">
        <v>49</v>
      </c>
      <c r="C23" s="18">
        <v>426.4</v>
      </c>
      <c r="D23" s="15">
        <v>593</v>
      </c>
      <c r="E23" s="18">
        <v>593</v>
      </c>
      <c r="F23" s="18">
        <v>503</v>
      </c>
      <c r="G23" s="14">
        <f t="shared" si="3"/>
        <v>84.822934232715014</v>
      </c>
      <c r="H23" s="7" t="s">
        <v>28</v>
      </c>
    </row>
    <row r="24" spans="1:8" ht="47.25" x14ac:dyDescent="0.25">
      <c r="A24" s="6" t="s">
        <v>52</v>
      </c>
      <c r="B24" s="8" t="s">
        <v>51</v>
      </c>
      <c r="C24" s="20">
        <v>23.4</v>
      </c>
      <c r="D24" s="16">
        <v>0</v>
      </c>
      <c r="E24" s="20">
        <v>365</v>
      </c>
      <c r="F24" s="20">
        <v>368</v>
      </c>
      <c r="G24" s="14"/>
      <c r="H24" s="27" t="s">
        <v>23</v>
      </c>
    </row>
    <row r="25" spans="1:8" ht="141.75" customHeight="1" x14ac:dyDescent="0.25">
      <c r="A25" s="6" t="s">
        <v>13</v>
      </c>
      <c r="B25" s="34" t="s">
        <v>96</v>
      </c>
      <c r="C25" s="18">
        <v>718.4</v>
      </c>
      <c r="D25" s="15">
        <v>400</v>
      </c>
      <c r="E25" s="18">
        <v>700</v>
      </c>
      <c r="F25" s="18">
        <v>1294.5</v>
      </c>
      <c r="G25" s="14">
        <f t="shared" si="3"/>
        <v>323.625</v>
      </c>
      <c r="H25" s="13" t="s">
        <v>131</v>
      </c>
    </row>
    <row r="26" spans="1:8" ht="66" customHeight="1" x14ac:dyDescent="0.25">
      <c r="A26" s="6" t="s">
        <v>14</v>
      </c>
      <c r="B26" s="34" t="s">
        <v>97</v>
      </c>
      <c r="C26" s="18">
        <v>588.20000000000005</v>
      </c>
      <c r="D26" s="15">
        <v>601</v>
      </c>
      <c r="E26" s="18">
        <v>811</v>
      </c>
      <c r="F26" s="18">
        <v>1499.3</v>
      </c>
      <c r="G26" s="14">
        <f t="shared" si="3"/>
        <v>249.4675540765391</v>
      </c>
      <c r="H26" s="13" t="s">
        <v>132</v>
      </c>
    </row>
    <row r="27" spans="1:8" ht="31.5" x14ac:dyDescent="0.25">
      <c r="A27" s="6" t="s">
        <v>15</v>
      </c>
      <c r="B27" s="7" t="s">
        <v>16</v>
      </c>
      <c r="C27" s="18">
        <v>497.9</v>
      </c>
      <c r="D27" s="15">
        <v>383</v>
      </c>
      <c r="E27" s="18">
        <v>383</v>
      </c>
      <c r="F27" s="18">
        <v>444.7</v>
      </c>
      <c r="G27" s="14">
        <f t="shared" si="3"/>
        <v>116.10966057441252</v>
      </c>
      <c r="H27" s="6" t="s">
        <v>24</v>
      </c>
    </row>
    <row r="28" spans="1:8" ht="24" customHeight="1" x14ac:dyDescent="0.25">
      <c r="A28" s="34" t="s">
        <v>53</v>
      </c>
      <c r="B28" s="34" t="s">
        <v>54</v>
      </c>
      <c r="C28" s="18">
        <v>25</v>
      </c>
      <c r="D28" s="15">
        <v>0</v>
      </c>
      <c r="E28" s="18">
        <v>26</v>
      </c>
      <c r="F28" s="18">
        <v>26</v>
      </c>
      <c r="G28" s="14"/>
      <c r="H28" s="6"/>
    </row>
    <row r="29" spans="1:8" ht="15.75" x14ac:dyDescent="0.25">
      <c r="A29" s="6"/>
      <c r="B29" s="9" t="s">
        <v>17</v>
      </c>
      <c r="C29" s="17">
        <f>C17+C20+C21+C22+C23+C24+C25+C26+C27+C28</f>
        <v>6482.4999999999982</v>
      </c>
      <c r="D29" s="17">
        <f>D17+D20+D21+D22+D23+D24+D25+D26+D27+D28</f>
        <v>6772</v>
      </c>
      <c r="E29" s="17">
        <f t="shared" ref="E29:G29" si="4">E17+E20+E21+E22+E23+E24+E25+E26+E27+E28</f>
        <v>8601</v>
      </c>
      <c r="F29" s="17">
        <f t="shared" si="4"/>
        <v>10115.5</v>
      </c>
      <c r="G29" s="17">
        <f t="shared" si="4"/>
        <v>1197.4514112128504</v>
      </c>
      <c r="H29" s="5"/>
    </row>
    <row r="30" spans="1:8" ht="45.75" customHeight="1" x14ac:dyDescent="0.25">
      <c r="A30" s="32" t="s">
        <v>18</v>
      </c>
      <c r="B30" s="10" t="s">
        <v>19</v>
      </c>
      <c r="C30" s="19">
        <f>C31+C32+C33+C35+C36+C37+C38+C39+C40+C42+C44+C45+C46+C47+C48+C49+C50+C51+C52+C53+C54+C56+C57+C58+C34+C41+C43+C55</f>
        <v>353116.5</v>
      </c>
      <c r="D30" s="19">
        <f t="shared" ref="D30:F30" si="5">D31+D32+D33+D35+D36+D37+D38+D39+D40+D42+D44+D45+D46+D47+D48+D49+D50+D51+D52+D53+D54+D56+D57+D58+D34+D41+D43+D55</f>
        <v>293804.90000000002</v>
      </c>
      <c r="E30" s="19">
        <f t="shared" si="5"/>
        <v>372464.9</v>
      </c>
      <c r="F30" s="19">
        <f t="shared" si="5"/>
        <v>353322.5</v>
      </c>
      <c r="G30" s="14">
        <f t="shared" si="3"/>
        <v>120.2575246362467</v>
      </c>
      <c r="H30" s="8" t="s">
        <v>25</v>
      </c>
    </row>
    <row r="31" spans="1:8" ht="64.5" customHeight="1" x14ac:dyDescent="0.25">
      <c r="A31" s="6" t="s">
        <v>55</v>
      </c>
      <c r="B31" s="34" t="s">
        <v>98</v>
      </c>
      <c r="C31" s="20">
        <v>80752</v>
      </c>
      <c r="D31" s="16">
        <v>86394</v>
      </c>
      <c r="E31" s="20">
        <v>86433</v>
      </c>
      <c r="F31" s="20">
        <v>86433</v>
      </c>
      <c r="G31" s="14">
        <f t="shared" si="3"/>
        <v>100.04514202375165</v>
      </c>
      <c r="H31" s="5"/>
    </row>
    <row r="32" spans="1:8" ht="66" customHeight="1" x14ac:dyDescent="0.25">
      <c r="A32" s="6" t="s">
        <v>56</v>
      </c>
      <c r="B32" s="34" t="s">
        <v>99</v>
      </c>
      <c r="C32" s="18">
        <v>22923.4</v>
      </c>
      <c r="D32" s="15">
        <v>0</v>
      </c>
      <c r="E32" s="18">
        <v>38228</v>
      </c>
      <c r="F32" s="18">
        <v>38227</v>
      </c>
      <c r="G32" s="14"/>
      <c r="H32" s="6"/>
    </row>
    <row r="33" spans="1:8" ht="126" customHeight="1" x14ac:dyDescent="0.25">
      <c r="A33" s="6" t="s">
        <v>101</v>
      </c>
      <c r="B33" s="7" t="s">
        <v>100</v>
      </c>
      <c r="C33" s="18">
        <v>800</v>
      </c>
      <c r="D33" s="15">
        <v>0</v>
      </c>
      <c r="E33" s="18">
        <v>0</v>
      </c>
      <c r="F33" s="18">
        <v>0</v>
      </c>
      <c r="G33" s="14"/>
      <c r="H33" s="6"/>
    </row>
    <row r="34" spans="1:8" ht="93" customHeight="1" x14ac:dyDescent="0.25">
      <c r="A34" s="6" t="s">
        <v>57</v>
      </c>
      <c r="B34" s="7" t="s">
        <v>102</v>
      </c>
      <c r="C34" s="18">
        <v>0</v>
      </c>
      <c r="D34" s="15">
        <v>0</v>
      </c>
      <c r="E34" s="18">
        <v>291.5</v>
      </c>
      <c r="F34" s="18">
        <v>291.5</v>
      </c>
      <c r="G34" s="14"/>
      <c r="H34" s="6"/>
    </row>
    <row r="35" spans="1:8" ht="92.25" customHeight="1" x14ac:dyDescent="0.25">
      <c r="A35" s="6" t="s">
        <v>58</v>
      </c>
      <c r="B35" s="7" t="s">
        <v>103</v>
      </c>
      <c r="C35" s="18">
        <v>500</v>
      </c>
      <c r="D35" s="15">
        <v>500</v>
      </c>
      <c r="E35" s="18">
        <v>500</v>
      </c>
      <c r="F35" s="18">
        <v>500</v>
      </c>
      <c r="G35" s="14">
        <f t="shared" si="3"/>
        <v>100</v>
      </c>
      <c r="H35" s="6"/>
    </row>
    <row r="36" spans="1:8" ht="157.5" customHeight="1" x14ac:dyDescent="0.25">
      <c r="A36" s="12" t="s">
        <v>59</v>
      </c>
      <c r="B36" s="35" t="s">
        <v>104</v>
      </c>
      <c r="C36" s="23">
        <v>37018.800000000003</v>
      </c>
      <c r="D36" s="24">
        <v>25639</v>
      </c>
      <c r="E36" s="24">
        <v>25639</v>
      </c>
      <c r="F36" s="23">
        <v>25639</v>
      </c>
      <c r="G36" s="14">
        <f t="shared" si="3"/>
        <v>100</v>
      </c>
      <c r="H36" s="6"/>
    </row>
    <row r="37" spans="1:8" ht="126.75" customHeight="1" x14ac:dyDescent="0.25">
      <c r="A37" s="12" t="s">
        <v>60</v>
      </c>
      <c r="B37" s="36" t="s">
        <v>105</v>
      </c>
      <c r="C37" s="23">
        <v>2525.3000000000002</v>
      </c>
      <c r="D37" s="24">
        <v>0</v>
      </c>
      <c r="E37" s="24">
        <v>1435.5</v>
      </c>
      <c r="F37" s="23">
        <v>1435.5</v>
      </c>
      <c r="G37" s="14"/>
      <c r="H37" s="6"/>
    </row>
    <row r="38" spans="1:8" ht="126" customHeight="1" x14ac:dyDescent="0.25">
      <c r="A38" s="13" t="s">
        <v>63</v>
      </c>
      <c r="B38" s="40" t="s">
        <v>106</v>
      </c>
      <c r="C38" s="23">
        <v>2525.3000000000002</v>
      </c>
      <c r="D38" s="24">
        <v>303</v>
      </c>
      <c r="E38" s="24">
        <v>909.1</v>
      </c>
      <c r="F38" s="23">
        <v>909.1</v>
      </c>
      <c r="G38" s="14">
        <f t="shared" si="3"/>
        <v>300.03300330033005</v>
      </c>
      <c r="H38" s="6"/>
    </row>
    <row r="39" spans="1:8" ht="113.25" customHeight="1" x14ac:dyDescent="0.25">
      <c r="A39" s="41" t="s">
        <v>83</v>
      </c>
      <c r="B39" s="46" t="s">
        <v>107</v>
      </c>
      <c r="C39" s="23">
        <v>7629.6</v>
      </c>
      <c r="D39" s="25">
        <v>9089</v>
      </c>
      <c r="E39" s="25">
        <v>9641</v>
      </c>
      <c r="F39" s="23">
        <v>7525.8</v>
      </c>
      <c r="G39" s="14">
        <f t="shared" si="3"/>
        <v>82.801188249532416</v>
      </c>
      <c r="H39" s="6"/>
    </row>
    <row r="40" spans="1:8" ht="98.25" customHeight="1" x14ac:dyDescent="0.25">
      <c r="A40" s="12" t="s">
        <v>37</v>
      </c>
      <c r="B40" s="36" t="s">
        <v>108</v>
      </c>
      <c r="C40" s="23">
        <v>0</v>
      </c>
      <c r="D40" s="24">
        <v>0</v>
      </c>
      <c r="E40" s="24">
        <v>1010.1</v>
      </c>
      <c r="F40" s="23">
        <v>1010.1</v>
      </c>
      <c r="G40" s="14"/>
      <c r="H40" s="6"/>
    </row>
    <row r="41" spans="1:8" ht="52.5" customHeight="1" x14ac:dyDescent="0.25">
      <c r="A41" s="12" t="s">
        <v>38</v>
      </c>
      <c r="B41" s="36" t="s">
        <v>109</v>
      </c>
      <c r="C41" s="23"/>
      <c r="D41" s="24">
        <v>0</v>
      </c>
      <c r="E41" s="24">
        <v>151.5</v>
      </c>
      <c r="F41" s="23">
        <v>151.5</v>
      </c>
      <c r="G41" s="14"/>
      <c r="H41" s="6"/>
    </row>
    <row r="42" spans="1:8" ht="61.5" customHeight="1" x14ac:dyDescent="0.25">
      <c r="A42" s="13" t="s">
        <v>64</v>
      </c>
      <c r="B42" s="40" t="s">
        <v>110</v>
      </c>
      <c r="C42" s="23">
        <v>5907.2</v>
      </c>
      <c r="D42" s="24">
        <v>6330</v>
      </c>
      <c r="E42" s="24">
        <v>4708.7</v>
      </c>
      <c r="F42" s="23">
        <v>4708.7</v>
      </c>
      <c r="G42" s="14">
        <f t="shared" si="3"/>
        <v>74.387045813586099</v>
      </c>
      <c r="H42" s="6"/>
    </row>
    <row r="43" spans="1:8" ht="61.5" customHeight="1" x14ac:dyDescent="0.25">
      <c r="A43" s="12" t="s">
        <v>39</v>
      </c>
      <c r="B43" s="36" t="s">
        <v>111</v>
      </c>
      <c r="C43" s="23"/>
      <c r="D43" s="24">
        <v>0</v>
      </c>
      <c r="E43" s="24">
        <v>920.6</v>
      </c>
      <c r="F43" s="23">
        <v>920.6</v>
      </c>
      <c r="G43" s="14"/>
      <c r="H43" s="6"/>
    </row>
    <row r="44" spans="1:8" ht="60.75" customHeight="1" x14ac:dyDescent="0.25">
      <c r="A44" s="12" t="s">
        <v>113</v>
      </c>
      <c r="B44" s="36" t="s">
        <v>112</v>
      </c>
      <c r="C44" s="23">
        <v>1141.3</v>
      </c>
      <c r="D44" s="24">
        <v>0</v>
      </c>
      <c r="E44" s="24">
        <v>0</v>
      </c>
      <c r="F44" s="23">
        <v>0</v>
      </c>
      <c r="G44" s="14"/>
      <c r="H44" s="6"/>
    </row>
    <row r="45" spans="1:8" ht="69" customHeight="1" x14ac:dyDescent="0.25">
      <c r="A45" s="13" t="s">
        <v>65</v>
      </c>
      <c r="B45" s="40" t="s">
        <v>114</v>
      </c>
      <c r="C45" s="23">
        <v>58.4</v>
      </c>
      <c r="D45" s="24">
        <v>0</v>
      </c>
      <c r="E45" s="24">
        <v>87.4</v>
      </c>
      <c r="F45" s="23">
        <v>87.4</v>
      </c>
      <c r="G45" s="14"/>
      <c r="H45" s="6"/>
    </row>
    <row r="46" spans="1:8" ht="38.25" customHeight="1" x14ac:dyDescent="0.25">
      <c r="A46" s="12" t="s">
        <v>116</v>
      </c>
      <c r="B46" s="46" t="s">
        <v>115</v>
      </c>
      <c r="C46" s="23">
        <v>450</v>
      </c>
      <c r="D46" s="24"/>
      <c r="E46" s="24"/>
      <c r="F46" s="23"/>
      <c r="G46" s="14"/>
      <c r="H46" s="6"/>
    </row>
    <row r="47" spans="1:8" ht="31.5" x14ac:dyDescent="0.25">
      <c r="A47" s="41" t="s">
        <v>117</v>
      </c>
      <c r="B47" s="42" t="s">
        <v>66</v>
      </c>
      <c r="C47" s="22">
        <v>15235.9</v>
      </c>
      <c r="D47" s="21">
        <v>6215</v>
      </c>
      <c r="E47" s="21">
        <v>28017.3</v>
      </c>
      <c r="F47" s="22">
        <v>12955.5</v>
      </c>
      <c r="G47" s="14">
        <f t="shared" si="3"/>
        <v>208.45534995977474</v>
      </c>
      <c r="H47" s="6"/>
    </row>
    <row r="48" spans="1:8" ht="86.25" customHeight="1" x14ac:dyDescent="0.25">
      <c r="A48" s="39" t="s">
        <v>67</v>
      </c>
      <c r="B48" s="40" t="s">
        <v>118</v>
      </c>
      <c r="C48" s="23">
        <v>1179.2</v>
      </c>
      <c r="D48" s="24">
        <v>1235</v>
      </c>
      <c r="E48" s="24">
        <v>1235</v>
      </c>
      <c r="F48" s="23">
        <v>1235</v>
      </c>
      <c r="G48" s="14">
        <f t="shared" si="3"/>
        <v>100</v>
      </c>
      <c r="H48" s="6"/>
    </row>
    <row r="49" spans="1:8" ht="83.25" customHeight="1" x14ac:dyDescent="0.25">
      <c r="A49" s="41" t="s">
        <v>68</v>
      </c>
      <c r="B49" s="46" t="s">
        <v>119</v>
      </c>
      <c r="C49" s="22">
        <v>138975.79999999999</v>
      </c>
      <c r="D49" s="21">
        <v>142156.20000000001</v>
      </c>
      <c r="E49" s="21">
        <v>149671.1</v>
      </c>
      <c r="F49" s="22">
        <v>149069.5</v>
      </c>
      <c r="G49" s="14">
        <f t="shared" si="3"/>
        <v>104.8631716379588</v>
      </c>
      <c r="H49" s="6"/>
    </row>
    <row r="50" spans="1:8" ht="146.25" customHeight="1" x14ac:dyDescent="0.25">
      <c r="A50" s="39" t="s">
        <v>69</v>
      </c>
      <c r="B50" s="40" t="s">
        <v>120</v>
      </c>
      <c r="C50" s="23">
        <v>3082.5</v>
      </c>
      <c r="D50" s="24">
        <v>4120</v>
      </c>
      <c r="E50" s="24">
        <v>3401</v>
      </c>
      <c r="F50" s="23">
        <v>3327.4</v>
      </c>
      <c r="G50" s="14">
        <f t="shared" si="3"/>
        <v>80.762135922330103</v>
      </c>
      <c r="H50" s="6"/>
    </row>
    <row r="51" spans="1:8" ht="111" customHeight="1" x14ac:dyDescent="0.25">
      <c r="A51" s="39" t="s">
        <v>70</v>
      </c>
      <c r="B51" s="40" t="s">
        <v>121</v>
      </c>
      <c r="C51" s="23">
        <v>3072.4</v>
      </c>
      <c r="D51" s="24">
        <v>1202</v>
      </c>
      <c r="E51" s="24">
        <v>1201.7</v>
      </c>
      <c r="F51" s="23">
        <v>1201.7</v>
      </c>
      <c r="G51" s="14">
        <f t="shared" si="3"/>
        <v>99.975041597337778</v>
      </c>
      <c r="H51" s="6"/>
    </row>
    <row r="52" spans="1:8" ht="93.75" customHeight="1" x14ac:dyDescent="0.25">
      <c r="A52" s="39" t="s">
        <v>71</v>
      </c>
      <c r="B52" s="48" t="s">
        <v>122</v>
      </c>
      <c r="C52" s="23">
        <v>510.4</v>
      </c>
      <c r="D52" s="24">
        <v>550.5</v>
      </c>
      <c r="E52" s="24">
        <v>0</v>
      </c>
      <c r="F52" s="23">
        <v>0</v>
      </c>
      <c r="G52" s="14">
        <f t="shared" si="3"/>
        <v>0</v>
      </c>
      <c r="H52" s="6"/>
    </row>
    <row r="53" spans="1:8" ht="129" customHeight="1" x14ac:dyDescent="0.25">
      <c r="A53" s="39" t="s">
        <v>72</v>
      </c>
      <c r="B53" s="40" t="s">
        <v>123</v>
      </c>
      <c r="C53" s="23">
        <v>0</v>
      </c>
      <c r="D53" s="24">
        <v>1.2</v>
      </c>
      <c r="E53" s="24">
        <v>5</v>
      </c>
      <c r="F53" s="23">
        <v>0</v>
      </c>
      <c r="G53" s="14">
        <f t="shared" si="3"/>
        <v>0</v>
      </c>
      <c r="H53" s="6"/>
    </row>
    <row r="54" spans="1:8" ht="125.25" customHeight="1" x14ac:dyDescent="0.25">
      <c r="A54" s="12" t="s">
        <v>26</v>
      </c>
      <c r="B54" s="36" t="s">
        <v>124</v>
      </c>
      <c r="C54" s="23">
        <v>18519.5</v>
      </c>
      <c r="D54" s="24">
        <v>0</v>
      </c>
      <c r="E54" s="24">
        <v>0</v>
      </c>
      <c r="F54" s="23">
        <v>0</v>
      </c>
      <c r="G54" s="14"/>
      <c r="H54" s="6"/>
    </row>
    <row r="55" spans="1:8" ht="286.5" customHeight="1" x14ac:dyDescent="0.25">
      <c r="A55" s="43" t="s">
        <v>73</v>
      </c>
      <c r="B55" s="47" t="s">
        <v>125</v>
      </c>
      <c r="C55" s="23"/>
      <c r="D55" s="24">
        <v>0</v>
      </c>
      <c r="E55" s="24">
        <v>156.19999999999999</v>
      </c>
      <c r="F55" s="23">
        <v>124.1</v>
      </c>
      <c r="G55" s="14"/>
      <c r="H55" s="6"/>
    </row>
    <row r="56" spans="1:8" ht="159.75" customHeight="1" x14ac:dyDescent="0.25">
      <c r="A56" s="39" t="s">
        <v>74</v>
      </c>
      <c r="B56" s="40" t="s">
        <v>126</v>
      </c>
      <c r="C56" s="23">
        <v>250</v>
      </c>
      <c r="D56" s="24">
        <v>1439</v>
      </c>
      <c r="E56" s="24">
        <v>1439</v>
      </c>
      <c r="F56" s="23">
        <v>1319.4</v>
      </c>
      <c r="G56" s="14">
        <f t="shared" si="3"/>
        <v>91.688672689367621</v>
      </c>
      <c r="H56" s="6"/>
    </row>
    <row r="57" spans="1:8" ht="237.75" customHeight="1" x14ac:dyDescent="0.25">
      <c r="A57" s="39" t="s">
        <v>75</v>
      </c>
      <c r="B57" s="40" t="s">
        <v>127</v>
      </c>
      <c r="C57" s="23">
        <v>7645.8</v>
      </c>
      <c r="D57" s="24">
        <v>7734</v>
      </c>
      <c r="E57" s="24">
        <v>14244</v>
      </c>
      <c r="F57" s="23">
        <v>13111.5</v>
      </c>
      <c r="G57" s="14">
        <f t="shared" si="3"/>
        <v>169.53064391000777</v>
      </c>
      <c r="H57" s="6"/>
    </row>
    <row r="58" spans="1:8" ht="51.75" customHeight="1" x14ac:dyDescent="0.25">
      <c r="A58" s="41" t="s">
        <v>129</v>
      </c>
      <c r="B58" s="35" t="s">
        <v>128</v>
      </c>
      <c r="C58" s="22">
        <v>2413.6999999999998</v>
      </c>
      <c r="D58" s="21">
        <v>897</v>
      </c>
      <c r="E58" s="21">
        <v>3139.2</v>
      </c>
      <c r="F58" s="22">
        <v>3139.2</v>
      </c>
      <c r="G58" s="14">
        <f t="shared" si="3"/>
        <v>349.96655518394647</v>
      </c>
      <c r="H58" s="6"/>
    </row>
    <row r="59" spans="1:8" ht="69.75" customHeight="1" x14ac:dyDescent="0.25">
      <c r="A59" s="44" t="s">
        <v>76</v>
      </c>
      <c r="B59" s="40" t="s">
        <v>130</v>
      </c>
      <c r="C59" s="23">
        <v>-79</v>
      </c>
      <c r="D59" s="24">
        <v>0</v>
      </c>
      <c r="E59" s="24">
        <v>0</v>
      </c>
      <c r="F59" s="23">
        <v>-379</v>
      </c>
      <c r="G59" s="14"/>
      <c r="H59" s="5"/>
    </row>
    <row r="60" spans="1:8" ht="15.75" x14ac:dyDescent="0.25">
      <c r="A60" s="49" t="s">
        <v>20</v>
      </c>
      <c r="B60" s="50"/>
      <c r="C60" s="14">
        <f>C6+C30+C59</f>
        <v>473490.5</v>
      </c>
      <c r="D60" s="14">
        <f>D6+D30+D59</f>
        <v>477945.9</v>
      </c>
      <c r="E60" s="14">
        <f>E6+E30+E59</f>
        <v>574184.9</v>
      </c>
      <c r="F60" s="14">
        <f>F6+F30+F59</f>
        <v>586932</v>
      </c>
      <c r="G60" s="26"/>
      <c r="H60" s="11"/>
    </row>
    <row r="61" spans="1:8" x14ac:dyDescent="0.25">
      <c r="A61" s="38"/>
    </row>
    <row r="62" spans="1:8" x14ac:dyDescent="0.25">
      <c r="A62" s="38"/>
    </row>
    <row r="63" spans="1:8" x14ac:dyDescent="0.25">
      <c r="A63" s="38"/>
    </row>
    <row r="64" spans="1:8" x14ac:dyDescent="0.25">
      <c r="A64" s="38"/>
    </row>
    <row r="65" spans="1:1" x14ac:dyDescent="0.25">
      <c r="A65" s="38"/>
    </row>
    <row r="66" spans="1:1" x14ac:dyDescent="0.25">
      <c r="A66" s="38"/>
    </row>
    <row r="67" spans="1:1" x14ac:dyDescent="0.25">
      <c r="A67" s="38"/>
    </row>
    <row r="68" spans="1:1" x14ac:dyDescent="0.25">
      <c r="A68" s="38"/>
    </row>
    <row r="69" spans="1:1" x14ac:dyDescent="0.25">
      <c r="A69" s="38"/>
    </row>
    <row r="70" spans="1:1" x14ac:dyDescent="0.25">
      <c r="A70" s="38"/>
    </row>
    <row r="71" spans="1:1" x14ac:dyDescent="0.25">
      <c r="A71" s="38"/>
    </row>
    <row r="72" spans="1:1" x14ac:dyDescent="0.25">
      <c r="A72" s="38"/>
    </row>
    <row r="73" spans="1:1" x14ac:dyDescent="0.25">
      <c r="A73" s="38"/>
    </row>
    <row r="74" spans="1:1" x14ac:dyDescent="0.25">
      <c r="A74" s="38"/>
    </row>
    <row r="75" spans="1:1" x14ac:dyDescent="0.25">
      <c r="A75" s="38"/>
    </row>
    <row r="76" spans="1:1" x14ac:dyDescent="0.25">
      <c r="A76" s="38"/>
    </row>
    <row r="77" spans="1:1" x14ac:dyDescent="0.25">
      <c r="A77" s="38"/>
    </row>
    <row r="78" spans="1:1" x14ac:dyDescent="0.25">
      <c r="A78" s="38"/>
    </row>
    <row r="79" spans="1:1" x14ac:dyDescent="0.25">
      <c r="A79" s="38"/>
    </row>
    <row r="80" spans="1:1" x14ac:dyDescent="0.25">
      <c r="A80" s="38"/>
    </row>
    <row r="81" spans="1:1" x14ac:dyDescent="0.25">
      <c r="A81" s="38"/>
    </row>
    <row r="82" spans="1:1" x14ac:dyDescent="0.25">
      <c r="A82" s="38"/>
    </row>
    <row r="83" spans="1:1" x14ac:dyDescent="0.25">
      <c r="A83" s="38"/>
    </row>
    <row r="84" spans="1:1" x14ac:dyDescent="0.25">
      <c r="A84" s="38"/>
    </row>
    <row r="85" spans="1:1" x14ac:dyDescent="0.25">
      <c r="A85" s="38"/>
    </row>
    <row r="86" spans="1:1" x14ac:dyDescent="0.25">
      <c r="A86" s="38"/>
    </row>
    <row r="87" spans="1:1" x14ac:dyDescent="0.25">
      <c r="A87" s="38"/>
    </row>
    <row r="88" spans="1:1" x14ac:dyDescent="0.25">
      <c r="A88" s="38"/>
    </row>
    <row r="89" spans="1:1" x14ac:dyDescent="0.25">
      <c r="A89" s="38"/>
    </row>
    <row r="90" spans="1:1" x14ac:dyDescent="0.25">
      <c r="A90" s="38"/>
    </row>
    <row r="91" spans="1:1" x14ac:dyDescent="0.25">
      <c r="A91" s="38"/>
    </row>
    <row r="92" spans="1:1" x14ac:dyDescent="0.25">
      <c r="A92" s="38"/>
    </row>
    <row r="93" spans="1:1" x14ac:dyDescent="0.25">
      <c r="A93" s="38"/>
    </row>
  </sheetData>
  <mergeCells count="1">
    <mergeCell ref="A60:B60"/>
  </mergeCells>
  <pageMargins left="0.70866141732283472" right="0.70866141732283472" top="0.74803149606299213" bottom="0.74803149606299213" header="0.31496062992125984" footer="0.31496062992125984"/>
  <pageSetup paperSize="9" scale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2025-03-21T08:22:58Z</cp:lastPrinted>
  <dcterms:created xsi:type="dcterms:W3CDTF">2023-02-27T12:04:07Z</dcterms:created>
  <dcterms:modified xsi:type="dcterms:W3CDTF">2025-03-21T08:25:43Z</dcterms:modified>
</cp:coreProperties>
</file>