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Общая папка\Годовой отчет за 2024 год\На сайт 2024\"/>
    </mc:Choice>
  </mc:AlternateContent>
  <bookViews>
    <workbookView xWindow="-120" yWindow="-120" windowWidth="19440" windowHeight="1500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F14" i="1" l="1"/>
  <c r="E16" i="1" l="1"/>
  <c r="D16" i="1"/>
  <c r="F13" i="1"/>
  <c r="D19" i="1"/>
  <c r="C16" i="1" l="1"/>
  <c r="F5" i="1" l="1"/>
  <c r="F15" i="1"/>
  <c r="F9" i="1"/>
  <c r="F8" i="1"/>
  <c r="F7" i="1"/>
  <c r="F6" i="1"/>
  <c r="F10" i="1" l="1"/>
  <c r="F11" i="1"/>
  <c r="F12" i="1"/>
  <c r="F16" i="1" l="1"/>
  <c r="B9" i="2"/>
  <c r="B36" i="2"/>
  <c r="B11" i="2" l="1"/>
  <c r="B61" i="2" l="1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comments1.xml><?xml version="1.0" encoding="utf-8"?>
<comments xmlns="http://schemas.openxmlformats.org/spreadsheetml/2006/main">
  <authors>
    <author xml:space="preserve"> </author>
  </authors>
  <commentList>
    <comment ref="A5" authorId="0" shapeId="0">
      <text>
        <r>
          <rPr>
            <sz val="9"/>
            <rFont val="Tahoma"/>
            <family val="2"/>
            <charset val="204"/>
          </rPr>
          <t>&lt;root&gt;chr(10)&lt;detail name="Расшифровать строку в разрезе документов" &gt;chr(10)&lt;method value="PRINT_SQUERY" /&gt;chr(10)&lt;squery_code value="SYS_2453808_1R60URQCD" /&gt;chr(10)&lt;add_nastr value="@nCheck_2=1" /&gt;chr(10)&lt;/detail&gt;chr(10)&lt;/root&gt;</t>
        </r>
      </text>
    </comment>
    <comment ref="A6" authorId="0" shapeId="0">
      <text>
        <r>
          <rPr>
            <sz val="9"/>
            <rFont val="Tahoma"/>
            <family val="2"/>
            <charset val="204"/>
          </rPr>
          <t>&lt;root&gt;chr(10)&lt;detail name="Расшифровать строку в разрезе документов" &gt;chr(10)&lt;method value="PRINT_SQUERY" /&gt;chr(10)&lt;squery_code value="SYS_2453808_1R60URQCD" /&gt;chr(10)&lt;add_nastr value="@nCheck_2=1" /&gt;chr(10)&lt;/detail&gt;chr(10)&lt;/root&gt;</t>
        </r>
      </text>
    </comment>
    <comment ref="A7" authorId="0" shapeId="0">
      <text>
        <r>
          <rPr>
            <sz val="9"/>
            <rFont val="Tahoma"/>
            <family val="2"/>
            <charset val="204"/>
          </rPr>
          <t>&lt;root&gt;chr(10)&lt;detail name="Расшифровать строку в разрезе документов" &gt;chr(10)&lt;method value="PRINT_SQUERY" /&gt;chr(10)&lt;squery_code value="SYS_2453808_1R60URQCD" /&gt;chr(10)&lt;add_nastr value="@nCheck_2=1" /&gt;chr(10)&lt;/detail&gt;chr(10)&lt;/root&gt;</t>
        </r>
      </text>
    </comment>
    <comment ref="A8" authorId="0" shapeId="0">
      <text>
        <r>
          <rPr>
            <sz val="9"/>
            <rFont val="Tahoma"/>
            <family val="2"/>
            <charset val="204"/>
          </rPr>
          <t>&lt;root&gt;chr(10)&lt;detail name="Расшифровать строку в разрезе документов" &gt;chr(10)&lt;method value="PRINT_SQUERY" /&gt;chr(10)&lt;squery_code value="SYS_2453808_1R60URQCD" /&gt;chr(10)&lt;add_nastr value="@nCheck_2=1" /&gt;chr(10)&lt;/detail&gt;chr(10)&lt;/root&gt;</t>
        </r>
      </text>
    </comment>
    <comment ref="A9" authorId="0" shapeId="0">
      <text>
        <r>
          <rPr>
            <sz val="9"/>
            <rFont val="Tahoma"/>
            <family val="2"/>
            <charset val="204"/>
          </rPr>
          <t>&lt;root&gt;chr(10)&lt;detail name="Расшифровать строку в разрезе документов" &gt;chr(10)&lt;method value="PRINT_SQUERY" /&gt;chr(10)&lt;squery_code value="SYS_2453808_1R60URQCD" /&gt;chr(10)&lt;add_nastr value="@nCheck_2=1" /&gt;chr(10)&lt;/detail&gt;chr(10)&lt;/root&gt;</t>
        </r>
      </text>
    </comment>
    <comment ref="A10" authorId="0" shapeId="0">
      <text>
        <r>
          <rPr>
            <sz val="9"/>
            <rFont val="Tahoma"/>
            <family val="2"/>
            <charset val="204"/>
          </rPr>
          <t>&lt;root&gt;chr(10)&lt;detail name="Расшифровать строку в разрезе документов" &gt;chr(10)&lt;method value="PRINT_SQUERY" /&gt;chr(10)&lt;squery_code value="SYS_2453808_1R60URQCD" /&gt;chr(10)&lt;add_nastr value="@nCheck_2=1" /&gt;chr(10)&lt;/detail&gt;chr(10)&lt;/root&gt;</t>
        </r>
      </text>
    </comment>
    <comment ref="A11" authorId="0" shapeId="0">
      <text>
        <r>
          <rPr>
            <sz val="9"/>
            <rFont val="Tahoma"/>
            <family val="2"/>
            <charset val="204"/>
          </rPr>
          <t>&lt;root&gt;chr(10)&lt;detail name="Расшифровать строку в разрезе документов" &gt;chr(10)&lt;method value="PRINT_SQUERY" /&gt;chr(10)&lt;squery_code value="SYS_2453808_1R60URQCD" /&gt;chr(10)&lt;add_nastr value="@nCheck_2=1" /&gt;chr(10)&lt;/detail&gt;chr(10)&lt;/root&gt;</t>
        </r>
      </text>
    </comment>
    <comment ref="A12" authorId="0" shapeId="0">
      <text>
        <r>
          <rPr>
            <sz val="9"/>
            <rFont val="Tahoma"/>
            <family val="2"/>
            <charset val="204"/>
          </rPr>
          <t>&lt;root&gt;chr(10)&lt;detail name="Расшифровать строку в разрезе документов" &gt;chr(10)&lt;method value="PRINT_SQUERY" /&gt;chr(10)&lt;squery_code value="SYS_2453808_1R60URQCD" /&gt;chr(10)&lt;add_nastr value="@nCheck_2=1" /&gt;chr(10)&lt;/detail&gt;chr(10)&lt;/root&gt;</t>
        </r>
      </text>
    </comment>
    <comment ref="A13" authorId="0" shapeId="0">
      <text>
        <r>
          <rPr>
            <sz val="9"/>
            <rFont val="Tahoma"/>
            <family val="2"/>
            <charset val="204"/>
          </rPr>
          <t>&lt;root&gt;chr(10)&lt;detail name="Расшифровать строку в разрезе документов" &gt;chr(10)&lt;method value="PRINT_SQUERY" /&gt;chr(10)&lt;squery_code value="SYS_2453808_1R60URQCD" /&gt;chr(10)&lt;add_nastr value="@nCheck_2=1" /&gt;chr(10)&lt;/detail&gt;chr(10)&lt;/root&gt;</t>
        </r>
      </text>
    </comment>
    <comment ref="A14" authorId="0" shapeId="0">
      <text>
        <r>
          <rPr>
            <sz val="9"/>
            <rFont val="Tahoma"/>
            <family val="2"/>
            <charset val="204"/>
          </rPr>
          <t>&lt;root&gt;chr(10)&lt;detail name="Расшифровать строку в разрезе документов" &gt;chr(10)&lt;method value="PRINT_SQUERY" /&gt;chr(10)&lt;squery_code value="SYS_2453808_1R60URQCD" /&gt;chr(10)&lt;add_nastr value="@nCheck_2=1" /&gt;chr(10)&lt;/detail&gt;chr(10)&lt;/root&gt;</t>
        </r>
      </text>
    </comment>
    <comment ref="A15" authorId="0" shapeId="0">
      <text>
        <r>
          <rPr>
            <sz val="9"/>
            <rFont val="Tahoma"/>
            <family val="2"/>
            <charset val="204"/>
          </rPr>
          <t>&lt;root&gt;chr(10)&lt;detail name="Расшифровать строку в разрезе документов" &gt;chr(10)&lt;method value="PRINT_SQUERY" /&gt;chr(10)&lt;squery_code value="SYS_2453808_1R60URQCD" /&gt;chr(10)&lt;add_nastr value="@nCheck_2=1" /&gt;chr(10)&lt;/detail&gt;chr(10)&lt;/root&gt;</t>
        </r>
      </text>
    </comment>
  </commentList>
</comments>
</file>

<file path=xl/sharedStrings.xml><?xml version="1.0" encoding="utf-8"?>
<sst xmlns="http://schemas.openxmlformats.org/spreadsheetml/2006/main" count="105" uniqueCount="77">
  <si>
    <t>Подпрограмма муниципальной программы «Развитие дошкольного, общего, дополнительного образования»</t>
  </si>
  <si>
    <t>Подпрограмма муниципальной программы «Молодое поколение»</t>
  </si>
  <si>
    <t>Подпрограмма муниципальной программы «Развитие физической культуры и спорта»</t>
  </si>
  <si>
    <t>Подпрограмма муниципальной программы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</si>
  <si>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</si>
  <si>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</si>
  <si>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</si>
  <si>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Подпрограмма муниципальной программы «Жилище»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</si>
  <si>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</si>
  <si>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</si>
  <si>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</si>
  <si>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</si>
  <si>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</si>
  <si>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</si>
  <si>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</si>
  <si>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</si>
  <si>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01 0 00 00000</t>
  </si>
  <si>
    <t>02 0 00 00000</t>
  </si>
  <si>
    <t>03 0 00 00000</t>
  </si>
  <si>
    <t>04 0 00 00000</t>
  </si>
  <si>
    <t>05 0 00 00000</t>
  </si>
  <si>
    <t>06 0 00 00000</t>
  </si>
  <si>
    <t>07 0 00 00000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</si>
  <si>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</si>
  <si>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</si>
  <si>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</si>
  <si>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Наименование</t>
  </si>
  <si>
    <t>ЦСР</t>
  </si>
  <si>
    <t>Муниципальная программа "Развитие культуры в муниципальном образовании "Невельский район" на 2016-2020 годы"</t>
  </si>
  <si>
    <t>ВСЕГО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</si>
  <si>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</si>
  <si>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</si>
  <si>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</si>
  <si>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</si>
  <si>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тыс.рублей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</si>
  <si>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</si>
  <si>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</si>
  <si>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</si>
  <si>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</si>
  <si>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</si>
  <si>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</si>
  <si>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</si>
  <si>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</si>
  <si>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</si>
  <si>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</si>
  <si>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t>90 0 00 00000</t>
  </si>
  <si>
    <t>08 0 00 00000</t>
  </si>
  <si>
    <t>10 0 00 00000</t>
  </si>
  <si>
    <t>Примечание</t>
  </si>
  <si>
    <t>% исполнения</t>
  </si>
  <si>
    <t>3</t>
  </si>
  <si>
    <t>4</t>
  </si>
  <si>
    <t>6 = 5/3</t>
  </si>
  <si>
    <t>Расходы МО "Невельский муниципальный округ"  на реализацию муниципальных программ за 2024 год</t>
  </si>
  <si>
    <t>Решение Собрания депутатов от 26.12.2023 № 74</t>
  </si>
  <si>
    <t>Решение Собрания депутатов от25.12.2024 № 176</t>
  </si>
  <si>
    <t>Исполнение к решению за 2024 год</t>
  </si>
  <si>
    <t xml:space="preserve">    Муниципальная программа "Развитие образования в Невельском муниципальном округе"</t>
  </si>
  <si>
    <t xml:space="preserve">    Муниципальная программа "Развитие культуры в Невельском муниципальном округе"</t>
  </si>
  <si>
    <t xml:space="preserve">    Муниципальная программа "Содействие экономическому развитию и инвестиционной привлекательности Невельского муниципального округа"</t>
  </si>
  <si>
    <t xml:space="preserve">    Муниципальная программа "Обеспечение безопасности граждан на территории Невельского муниципального округа"</t>
  </si>
  <si>
    <t xml:space="preserve">    Муниципальная программа "Комплексное развитие систем коммунальной инфраструктуры и благоустройства Невельского муниципального округа"</t>
  </si>
  <si>
    <t xml:space="preserve">    Муниципальная программа "Развитие транспортного обслуживания населения на территории Невельского муниципального округа"</t>
  </si>
  <si>
    <t xml:space="preserve">    Муниципальная программа "Управление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округа"</t>
  </si>
  <si>
    <t xml:space="preserve">    Муниципальная программа "Развитие молодежной политики, физической культуры и спорта в Невельском муниципальном округе"</t>
  </si>
  <si>
    <t xml:space="preserve">    Муниципальная программа "Комплексное развитие сельских территорий в Невельском муниципальном округе"</t>
  </si>
  <si>
    <t xml:space="preserve">    Муниципальная программа "Формирование современной городской среды в Невельском муниципальном округе"</t>
  </si>
  <si>
    <t xml:space="preserve">    Иные непрограммные направления деятельности органов местного самоуправления Невельского муниципального округа</t>
  </si>
  <si>
    <t>09 0 00 00000</t>
  </si>
  <si>
    <t>Из областного бюджета выделены средства: на обеспечение развития и укрепления материально-технической базы домов культуры, а также на государственную поддержку отрасли культуры в сумме 1150,0 тыс.руб.</t>
  </si>
  <si>
    <t>Из областного бюджета выделены средства на подготовку проектов межевания земельных участков 87,4 тыс.руб.,  дополнительные средства были направлены на мероприятия по проведению кадастровых работ и оценка недвижимости 480,0 тыс. руб.</t>
  </si>
  <si>
    <t xml:space="preserve">Из областного бюджета выделены средства: на развитие институтов территориального общественного самоуправления (ТОС) 1277,9 тыс. руб., дополнительно направлены расходы на: уличное освещение 3000,0 тыс.руб., подготовку и прохождение отопительного сезона 24868,0 тыс.руб.,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 2364,0 тыс.руб. На проведение ремонта объектов теплоснабжения 11759,0 тыс.руб.                                                                                                                                                                </t>
  </si>
  <si>
    <t>Из областного бюджета выделена субсидия на приобретение дорожной техники 6928,0 тыс.руб.</t>
  </si>
  <si>
    <t>Дополнительно направлены расходы на строительство, реконструкцию, капитальный ремонт, ремонт и содержание объектов физической культуры и спорта 600,0 тыс.руб.</t>
  </si>
  <si>
    <t>Из областного бюджета выделена субсидия на реализацию мероприятий регионального проекта «Формирование современной городской среды» 4708,7 тыс. руб.</t>
  </si>
  <si>
    <t>Из областного бюджета выделены субсидия на обеспечение комплексного развития сельских территорий 920,6 тыс.руб.</t>
  </si>
  <si>
    <t>В основном увеличены расходы на предупреждение и ликвидацию чрезвычайных ситуаций 201,3 тыс.руб., на другие непредвиденные расходы 152,8 тыс.руб.; 1519,2  тыс.руб.средства резервного фонда Правительства Псковской области на возмещение расходов, связанных с обеспечением траурных мероприятий участников спецоперации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</si>
</sst>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rgb="FF000000"/>
      <name val="Arial CYR"/>
    </font>
    <font>
      <sz val="9"/>
      <name val="Tahoma"/>
      <family val="2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2" fillId="0" borderId="10">
      <alignment vertical="top" wrapText="1"/>
    </xf>
  </cellStyleXfs>
  <cellXfs count="52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4" fillId="0" borderId="0" xfId="0" applyFont="1"/>
    <xf numFmtId="0" fontId="2" fillId="0" borderId="1" xfId="0" applyFont="1" applyBorder="1"/>
    <xf numFmtId="165" fontId="9" fillId="0" borderId="0" xfId="1" applyNumberFormat="1" applyFont="1"/>
    <xf numFmtId="165" fontId="9" fillId="2" borderId="0" xfId="1" applyNumberFormat="1" applyFont="1" applyFill="1"/>
    <xf numFmtId="165" fontId="10" fillId="2" borderId="0" xfId="1" applyNumberFormat="1" applyFont="1" applyFill="1"/>
    <xf numFmtId="0" fontId="4" fillId="0" borderId="1" xfId="0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top"/>
    </xf>
    <xf numFmtId="165" fontId="8" fillId="0" borderId="9" xfId="1" applyNumberFormat="1" applyFont="1" applyFill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166" fontId="4" fillId="2" borderId="1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/>
    </xf>
    <xf numFmtId="165" fontId="0" fillId="0" borderId="0" xfId="1" applyNumberFormat="1" applyFont="1"/>
    <xf numFmtId="49" fontId="4" fillId="2" borderId="1" xfId="0" applyNumberFormat="1" applyFont="1" applyFill="1" applyBorder="1" applyAlignment="1">
      <alignment horizontal="center" vertical="top"/>
    </xf>
    <xf numFmtId="168" fontId="0" fillId="0" borderId="0" xfId="0" applyNumberFormat="1"/>
    <xf numFmtId="165" fontId="8" fillId="0" borderId="1" xfId="1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165" fontId="1" fillId="0" borderId="1" xfId="1" applyNumberFormat="1" applyFont="1" applyBorder="1" applyAlignment="1">
      <alignment horizontal="center"/>
    </xf>
    <xf numFmtId="0" fontId="8" fillId="0" borderId="1" xfId="0" applyFont="1" applyBorder="1" applyAlignment="1">
      <alignment vertical="top"/>
    </xf>
    <xf numFmtId="0" fontId="8" fillId="0" borderId="0" xfId="0" applyFont="1" applyAlignment="1">
      <alignment horizontal="right"/>
    </xf>
    <xf numFmtId="0" fontId="14" fillId="0" borderId="10" xfId="2" applyNumberFormat="1" applyFont="1" applyProtection="1">
      <alignment vertical="top" wrapText="1"/>
    </xf>
    <xf numFmtId="165" fontId="1" fillId="3" borderId="1" xfId="1" applyNumberFormat="1" applyFont="1" applyFill="1" applyBorder="1"/>
    <xf numFmtId="0" fontId="11" fillId="0" borderId="0" xfId="0" applyFont="1" applyAlignment="1">
      <alignment horizontal="center"/>
    </xf>
  </cellXfs>
  <cellStyles count="3">
    <cellStyle name="xl3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46"/>
  <sheetViews>
    <sheetView tabSelected="1" topLeftCell="A13" workbookViewId="0">
      <selection activeCell="G15" sqref="G15"/>
    </sheetView>
  </sheetViews>
  <sheetFormatPr defaultRowHeight="15" x14ac:dyDescent="0.25"/>
  <cols>
    <col min="1" max="1" width="30.42578125" style="23" customWidth="1"/>
    <col min="2" max="2" width="13.42578125" style="5" customWidth="1"/>
    <col min="3" max="3" width="13.140625" customWidth="1"/>
    <col min="4" max="4" width="13.85546875" customWidth="1"/>
    <col min="5" max="5" width="13.140625" customWidth="1"/>
    <col min="6" max="6" width="9.85546875" customWidth="1"/>
    <col min="7" max="7" width="38.140625" customWidth="1"/>
    <col min="9" max="9" width="11" bestFit="1" customWidth="1"/>
    <col min="10" max="10" width="10" bestFit="1" customWidth="1"/>
  </cols>
  <sheetData>
    <row r="1" spans="1:10" ht="21" customHeight="1" x14ac:dyDescent="0.25">
      <c r="A1" s="51" t="s">
        <v>53</v>
      </c>
      <c r="B1" s="51"/>
      <c r="C1" s="51"/>
      <c r="D1" s="51"/>
      <c r="E1" s="51"/>
      <c r="F1" s="51"/>
      <c r="G1" s="51"/>
    </row>
    <row r="2" spans="1:10" x14ac:dyDescent="0.25">
      <c r="G2" s="48" t="s">
        <v>34</v>
      </c>
    </row>
    <row r="3" spans="1:10" ht="75" x14ac:dyDescent="0.25">
      <c r="A3" s="28" t="s">
        <v>26</v>
      </c>
      <c r="B3" s="32" t="s">
        <v>27</v>
      </c>
      <c r="C3" s="35" t="s">
        <v>54</v>
      </c>
      <c r="D3" s="29" t="s">
        <v>55</v>
      </c>
      <c r="E3" s="30" t="s">
        <v>56</v>
      </c>
      <c r="F3" s="30" t="s">
        <v>49</v>
      </c>
      <c r="G3" s="31" t="s">
        <v>48</v>
      </c>
    </row>
    <row r="4" spans="1:10" x14ac:dyDescent="0.25">
      <c r="A4" s="38">
        <v>1</v>
      </c>
      <c r="B4" s="32">
        <v>2</v>
      </c>
      <c r="C4" s="33" t="s">
        <v>50</v>
      </c>
      <c r="D4" s="29" t="s">
        <v>51</v>
      </c>
      <c r="E4" s="39">
        <v>5</v>
      </c>
      <c r="F4" s="34" t="s">
        <v>52</v>
      </c>
      <c r="G4" s="31">
        <v>7</v>
      </c>
    </row>
    <row r="5" spans="1:10" ht="66.75" customHeight="1" x14ac:dyDescent="0.25">
      <c r="A5" s="49" t="s">
        <v>57</v>
      </c>
      <c r="B5" s="36" t="s">
        <v>16</v>
      </c>
      <c r="C5" s="37">
        <v>246247.4</v>
      </c>
      <c r="D5" s="40">
        <v>271079.90000000002</v>
      </c>
      <c r="E5" s="44">
        <v>264127.59999999998</v>
      </c>
      <c r="F5" s="44">
        <f>E5/C5*100</f>
        <v>107.26107158897922</v>
      </c>
      <c r="G5" s="45"/>
    </row>
    <row r="6" spans="1:10" ht="90" x14ac:dyDescent="0.25">
      <c r="A6" s="49" t="s">
        <v>58</v>
      </c>
      <c r="B6" s="36" t="s">
        <v>17</v>
      </c>
      <c r="C6" s="40">
        <v>53040.1</v>
      </c>
      <c r="D6" s="40">
        <v>60596.800000000003</v>
      </c>
      <c r="E6" s="44">
        <v>59590.6</v>
      </c>
      <c r="F6" s="44">
        <f>E6/C6*100</f>
        <v>112.35008983768884</v>
      </c>
      <c r="G6" s="45" t="s">
        <v>69</v>
      </c>
    </row>
    <row r="7" spans="1:10" ht="104.25" customHeight="1" x14ac:dyDescent="0.25">
      <c r="A7" s="49" t="s">
        <v>59</v>
      </c>
      <c r="B7" s="36" t="s">
        <v>18</v>
      </c>
      <c r="C7" s="40">
        <v>1501</v>
      </c>
      <c r="D7" s="40">
        <v>2069.3000000000002</v>
      </c>
      <c r="E7" s="44">
        <v>1924.8</v>
      </c>
      <c r="F7" s="44">
        <f>E7/C7*100</f>
        <v>128.23451032644903</v>
      </c>
      <c r="G7" s="45" t="s">
        <v>70</v>
      </c>
    </row>
    <row r="8" spans="1:10" ht="85.5" customHeight="1" x14ac:dyDescent="0.25">
      <c r="A8" s="49" t="s">
        <v>60</v>
      </c>
      <c r="B8" s="36" t="s">
        <v>19</v>
      </c>
      <c r="C8" s="40">
        <v>3337.3</v>
      </c>
      <c r="D8" s="40">
        <v>4145.3999999999996</v>
      </c>
      <c r="E8" s="44">
        <v>3499.7</v>
      </c>
      <c r="F8" s="44">
        <f>E8/C8*100</f>
        <v>104.86620921103886</v>
      </c>
      <c r="G8" s="45"/>
    </row>
    <row r="9" spans="1:10" ht="256.5" customHeight="1" x14ac:dyDescent="0.25">
      <c r="A9" s="49" t="s">
        <v>61</v>
      </c>
      <c r="B9" s="36" t="s">
        <v>20</v>
      </c>
      <c r="C9" s="40">
        <v>28760.5</v>
      </c>
      <c r="D9" s="40">
        <v>93192.4</v>
      </c>
      <c r="E9" s="44">
        <v>77098.5</v>
      </c>
      <c r="F9" s="44">
        <f>E9/C9*100</f>
        <v>268.07079153700386</v>
      </c>
      <c r="G9" s="45" t="s">
        <v>71</v>
      </c>
      <c r="I9" s="43"/>
    </row>
    <row r="10" spans="1:10" ht="75" x14ac:dyDescent="0.25">
      <c r="A10" s="49" t="s">
        <v>62</v>
      </c>
      <c r="B10" s="36" t="s">
        <v>21</v>
      </c>
      <c r="C10" s="40">
        <v>66432</v>
      </c>
      <c r="D10" s="40">
        <v>87284.2</v>
      </c>
      <c r="E10" s="44">
        <v>76656.399999999994</v>
      </c>
      <c r="F10" s="44">
        <f t="shared" ref="F10:F16" si="0">E10/C10*100</f>
        <v>115.39077552986512</v>
      </c>
      <c r="G10" s="45" t="s">
        <v>72</v>
      </c>
      <c r="J10" s="43"/>
    </row>
    <row r="11" spans="1:10" ht="150" x14ac:dyDescent="0.25">
      <c r="A11" s="49" t="s">
        <v>63</v>
      </c>
      <c r="B11" s="36" t="s">
        <v>22</v>
      </c>
      <c r="C11" s="40">
        <v>63280.2</v>
      </c>
      <c r="D11" s="40">
        <v>71667.899999999994</v>
      </c>
      <c r="E11" s="44">
        <v>70677.7</v>
      </c>
      <c r="F11" s="44">
        <f t="shared" si="0"/>
        <v>111.69007051178725</v>
      </c>
      <c r="G11" s="45"/>
      <c r="I11" s="43"/>
    </row>
    <row r="12" spans="1:10" ht="75" x14ac:dyDescent="0.25">
      <c r="A12" s="49" t="s">
        <v>64</v>
      </c>
      <c r="B12" s="36" t="s">
        <v>46</v>
      </c>
      <c r="C12" s="40">
        <v>6018.5</v>
      </c>
      <c r="D12" s="40">
        <v>6971.9</v>
      </c>
      <c r="E12" s="44">
        <v>6737.3</v>
      </c>
      <c r="F12" s="44">
        <f t="shared" si="0"/>
        <v>111.94317520976989</v>
      </c>
      <c r="G12" s="45" t="s">
        <v>73</v>
      </c>
    </row>
    <row r="13" spans="1:10" ht="75" x14ac:dyDescent="0.25">
      <c r="A13" s="49" t="s">
        <v>65</v>
      </c>
      <c r="B13" s="36" t="s">
        <v>68</v>
      </c>
      <c r="C13" s="40">
        <v>0</v>
      </c>
      <c r="D13" s="40">
        <v>1350.6</v>
      </c>
      <c r="E13" s="44">
        <v>1350.6</v>
      </c>
      <c r="F13" s="44" t="e">
        <f t="shared" si="0"/>
        <v>#DIV/0!</v>
      </c>
      <c r="G13" s="45" t="s">
        <v>75</v>
      </c>
    </row>
    <row r="14" spans="1:10" ht="75" x14ac:dyDescent="0.25">
      <c r="A14" s="49" t="s">
        <v>66</v>
      </c>
      <c r="B14" s="36" t="s">
        <v>47</v>
      </c>
      <c r="C14" s="40">
        <v>6336.3</v>
      </c>
      <c r="D14" s="40">
        <v>6582.4</v>
      </c>
      <c r="E14" s="44">
        <v>6582.3</v>
      </c>
      <c r="F14" s="44">
        <f t="shared" si="0"/>
        <v>103.88239193220016</v>
      </c>
      <c r="G14" s="45" t="s">
        <v>74</v>
      </c>
    </row>
    <row r="15" spans="1:10" ht="150" x14ac:dyDescent="0.25">
      <c r="A15" s="49" t="s">
        <v>67</v>
      </c>
      <c r="B15" s="42" t="s">
        <v>45</v>
      </c>
      <c r="C15" s="40">
        <v>2992.6</v>
      </c>
      <c r="D15" s="40">
        <v>5584.6</v>
      </c>
      <c r="E15" s="44">
        <v>5053.8</v>
      </c>
      <c r="F15" s="44">
        <f>E15/C15*100</f>
        <v>168.87656218672726</v>
      </c>
      <c r="G15" s="45" t="s">
        <v>76</v>
      </c>
      <c r="J15" s="43"/>
    </row>
    <row r="16" spans="1:10" x14ac:dyDescent="0.25">
      <c r="A16" s="24" t="s">
        <v>29</v>
      </c>
      <c r="B16" s="1"/>
      <c r="C16" s="50">
        <f>C15+C14+C12+C11+C10+C9+C8+C7+C6+C5+C13</f>
        <v>477945.89999999997</v>
      </c>
      <c r="D16" s="50">
        <f>D15+D14+D12+D11+D10+D9+D8+D7+D6+D5+D13</f>
        <v>610525.4</v>
      </c>
      <c r="E16" s="50">
        <f>E15+E14+E12+E11+E10+E9+E8+E7+E6+E5+E13</f>
        <v>573299.29999999993</v>
      </c>
      <c r="F16" s="46">
        <f t="shared" si="0"/>
        <v>119.95066805678216</v>
      </c>
      <c r="G16" s="47"/>
    </row>
    <row r="18" spans="1:5" x14ac:dyDescent="0.25">
      <c r="D18" s="41">
        <v>607436.19999999995</v>
      </c>
      <c r="E18" s="41"/>
    </row>
    <row r="19" spans="1:5" x14ac:dyDescent="0.25">
      <c r="D19" s="43">
        <f>D16-D18</f>
        <v>3089.2000000000698</v>
      </c>
    </row>
    <row r="21" spans="1:5" x14ac:dyDescent="0.25">
      <c r="A21" s="5"/>
      <c r="B21" s="25"/>
    </row>
    <row r="22" spans="1:5" x14ac:dyDescent="0.25">
      <c r="A22" s="5"/>
      <c r="B22" s="25"/>
    </row>
    <row r="23" spans="1:5" x14ac:dyDescent="0.25">
      <c r="A23" s="5"/>
      <c r="B23" s="25"/>
    </row>
    <row r="24" spans="1:5" x14ac:dyDescent="0.25">
      <c r="A24" s="5"/>
      <c r="B24" s="26"/>
    </row>
    <row r="25" spans="1:5" x14ac:dyDescent="0.25">
      <c r="A25" s="5"/>
      <c r="B25" s="26"/>
    </row>
    <row r="26" spans="1:5" x14ac:dyDescent="0.25">
      <c r="A26" s="5"/>
      <c r="B26" s="26"/>
    </row>
    <row r="27" spans="1:5" x14ac:dyDescent="0.25">
      <c r="A27" s="5"/>
      <c r="B27" s="26"/>
    </row>
    <row r="28" spans="1:5" x14ac:dyDescent="0.25">
      <c r="A28" s="5"/>
      <c r="B28" s="26"/>
    </row>
    <row r="29" spans="1:5" x14ac:dyDescent="0.25">
      <c r="A29" s="5"/>
      <c r="B29" s="26"/>
    </row>
    <row r="30" spans="1:5" x14ac:dyDescent="0.25">
      <c r="A30" s="5"/>
      <c r="B30" s="26"/>
    </row>
    <row r="31" spans="1:5" x14ac:dyDescent="0.25">
      <c r="A31" s="5"/>
      <c r="B31" s="26"/>
    </row>
    <row r="32" spans="1:5" x14ac:dyDescent="0.25">
      <c r="A32" s="5"/>
      <c r="B32" s="27"/>
    </row>
    <row r="33" spans="1:2" x14ac:dyDescent="0.25">
      <c r="A33" s="5"/>
      <c r="B33" s="27"/>
    </row>
    <row r="34" spans="1:2" x14ac:dyDescent="0.25">
      <c r="A34" s="5"/>
      <c r="B34" s="27"/>
    </row>
    <row r="35" spans="1:2" x14ac:dyDescent="0.25">
      <c r="A35" s="5"/>
      <c r="B35" s="27"/>
    </row>
    <row r="36" spans="1:2" x14ac:dyDescent="0.25">
      <c r="A36" s="5"/>
      <c r="B36" s="27"/>
    </row>
    <row r="37" spans="1:2" x14ac:dyDescent="0.25">
      <c r="A37" s="5"/>
      <c r="B37" s="27"/>
    </row>
    <row r="38" spans="1:2" x14ac:dyDescent="0.25">
      <c r="A38" s="5"/>
      <c r="B38" s="27"/>
    </row>
    <row r="39" spans="1:2" x14ac:dyDescent="0.25">
      <c r="A39" s="5"/>
      <c r="B39" s="27"/>
    </row>
    <row r="40" spans="1:2" x14ac:dyDescent="0.25">
      <c r="A40" s="5"/>
      <c r="B40" s="27"/>
    </row>
    <row r="41" spans="1:2" x14ac:dyDescent="0.25">
      <c r="A41" s="5"/>
      <c r="B41" s="27"/>
    </row>
    <row r="42" spans="1:2" x14ac:dyDescent="0.25">
      <c r="A42" s="5"/>
      <c r="B42" s="27"/>
    </row>
    <row r="43" spans="1:2" x14ac:dyDescent="0.25">
      <c r="A43" s="5"/>
      <c r="B43" s="27"/>
    </row>
    <row r="44" spans="1:2" x14ac:dyDescent="0.25">
      <c r="A44" s="5"/>
      <c r="B44" s="27"/>
    </row>
    <row r="45" spans="1:2" x14ac:dyDescent="0.25">
      <c r="A45" s="5"/>
      <c r="B45" s="27"/>
    </row>
    <row r="46" spans="1:2" x14ac:dyDescent="0.25">
      <c r="A46" s="5"/>
      <c r="B46" s="26"/>
    </row>
  </sheetData>
  <mergeCells count="1">
    <mergeCell ref="A1:G1"/>
  </mergeCells>
  <pageMargins left="0.11811023622047245" right="0.19685039370078741" top="0.15748031496062992" bottom="0.15748031496062992" header="0" footer="0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8" t="s">
        <v>15</v>
      </c>
      <c r="B1" s="9"/>
    </row>
    <row r="2" spans="1:2" ht="30" x14ac:dyDescent="0.25">
      <c r="A2" s="7" t="s">
        <v>0</v>
      </c>
      <c r="B2" s="9"/>
    </row>
    <row r="3" spans="1:2" x14ac:dyDescent="0.25">
      <c r="A3" s="9" t="s">
        <v>35</v>
      </c>
      <c r="B3" s="10" t="e">
        <f>Лист1!#REF!</f>
        <v>#REF!</v>
      </c>
    </row>
    <row r="4" spans="1:2" x14ac:dyDescent="0.25">
      <c r="A4" s="9" t="s">
        <v>38</v>
      </c>
      <c r="B4" s="11" t="e">
        <f>Лист1!#REF!</f>
        <v>#REF!</v>
      </c>
    </row>
    <row r="5" spans="1:2" x14ac:dyDescent="0.25">
      <c r="A5" s="7" t="s">
        <v>1</v>
      </c>
      <c r="B5" s="9"/>
    </row>
    <row r="6" spans="1:2" x14ac:dyDescent="0.25">
      <c r="A6" s="9" t="s">
        <v>35</v>
      </c>
      <c r="B6" s="4">
        <v>440</v>
      </c>
    </row>
    <row r="7" spans="1:2" ht="30" x14ac:dyDescent="0.25">
      <c r="A7" s="7" t="s">
        <v>2</v>
      </c>
      <c r="B7" s="9"/>
    </row>
    <row r="8" spans="1:2" x14ac:dyDescent="0.25">
      <c r="A8" s="9" t="s">
        <v>35</v>
      </c>
      <c r="B8" s="9" t="e">
        <f>Лист1!#REF!</f>
        <v>#REF!</v>
      </c>
    </row>
    <row r="9" spans="1:2" x14ac:dyDescent="0.25">
      <c r="A9" s="9" t="s">
        <v>38</v>
      </c>
      <c r="B9" s="4" t="e">
        <f>Лист1!#REF!</f>
        <v>#REF!</v>
      </c>
    </row>
    <row r="10" spans="1:2" ht="60" x14ac:dyDescent="0.25">
      <c r="A10" s="7" t="s">
        <v>23</v>
      </c>
      <c r="B10" s="9"/>
    </row>
    <row r="11" spans="1:2" x14ac:dyDescent="0.25">
      <c r="A11" s="9" t="s">
        <v>35</v>
      </c>
      <c r="B11" s="4" t="e">
        <f>Лист1!#REF!</f>
        <v>#REF!</v>
      </c>
    </row>
    <row r="12" spans="1:2" ht="28.5" x14ac:dyDescent="0.25">
      <c r="A12" s="6" t="s">
        <v>28</v>
      </c>
      <c r="B12" s="9"/>
    </row>
    <row r="13" spans="1:2" x14ac:dyDescent="0.25">
      <c r="A13" s="9" t="s">
        <v>35</v>
      </c>
      <c r="B13" s="4" t="e">
        <f>Лист1!#REF!</f>
        <v>#REF!</v>
      </c>
    </row>
    <row r="14" spans="1:2" ht="42.75" x14ac:dyDescent="0.25">
      <c r="A14" s="6" t="s">
        <v>33</v>
      </c>
      <c r="B14" s="9"/>
    </row>
    <row r="15" spans="1:2" ht="30" x14ac:dyDescent="0.25">
      <c r="A15" s="7" t="s">
        <v>3</v>
      </c>
      <c r="B15" s="9"/>
    </row>
    <row r="16" spans="1:2" x14ac:dyDescent="0.25">
      <c r="A16" s="9" t="s">
        <v>35</v>
      </c>
      <c r="B16" s="10" t="e">
        <f>Лист1!#REF!</f>
        <v>#REF!</v>
      </c>
    </row>
    <row r="17" spans="1:2" x14ac:dyDescent="0.25">
      <c r="A17" s="9" t="s">
        <v>38</v>
      </c>
      <c r="B17" s="11">
        <v>1</v>
      </c>
    </row>
    <row r="18" spans="1:2" ht="30" x14ac:dyDescent="0.25">
      <c r="A18" s="7" t="s">
        <v>4</v>
      </c>
      <c r="B18" s="9"/>
    </row>
    <row r="19" spans="1:2" x14ac:dyDescent="0.25">
      <c r="A19" s="9" t="s">
        <v>35</v>
      </c>
      <c r="B19" s="4">
        <v>70</v>
      </c>
    </row>
    <row r="20" spans="1:2" ht="60" x14ac:dyDescent="0.25">
      <c r="A20" s="7" t="s">
        <v>24</v>
      </c>
      <c r="B20" s="4">
        <v>1537.4</v>
      </c>
    </row>
    <row r="21" spans="1:2" ht="42.75" x14ac:dyDescent="0.25">
      <c r="A21" s="6" t="s">
        <v>25</v>
      </c>
      <c r="B21" s="9"/>
    </row>
    <row r="22" spans="1:2" ht="45" x14ac:dyDescent="0.25">
      <c r="A22" s="7" t="s">
        <v>30</v>
      </c>
      <c r="B22" s="9"/>
    </row>
    <row r="23" spans="1:2" x14ac:dyDescent="0.25">
      <c r="A23" s="9" t="s">
        <v>35</v>
      </c>
      <c r="B23" s="4">
        <v>763</v>
      </c>
    </row>
    <row r="24" spans="1:2" ht="42.75" x14ac:dyDescent="0.25">
      <c r="A24" s="6" t="s">
        <v>5</v>
      </c>
      <c r="B24" s="9"/>
    </row>
    <row r="25" spans="1:2" ht="45" x14ac:dyDescent="0.25">
      <c r="A25" s="7" t="s">
        <v>6</v>
      </c>
      <c r="B25" s="9"/>
    </row>
    <row r="26" spans="1:2" x14ac:dyDescent="0.25">
      <c r="A26" s="9" t="s">
        <v>35</v>
      </c>
      <c r="B26" s="4" t="e">
        <f>Лист1!#REF!</f>
        <v>#REF!</v>
      </c>
    </row>
    <row r="27" spans="1:2" x14ac:dyDescent="0.25">
      <c r="A27" s="9" t="s">
        <v>38</v>
      </c>
      <c r="B27" s="4">
        <v>3770</v>
      </c>
    </row>
    <row r="28" spans="1:2" x14ac:dyDescent="0.25">
      <c r="A28" s="9" t="s">
        <v>37</v>
      </c>
      <c r="B28" s="4">
        <v>251</v>
      </c>
    </row>
    <row r="29" spans="1:2" x14ac:dyDescent="0.25">
      <c r="A29" s="7" t="s">
        <v>7</v>
      </c>
      <c r="B29" s="4"/>
    </row>
    <row r="30" spans="1:2" x14ac:dyDescent="0.25">
      <c r="A30" s="9" t="s">
        <v>35</v>
      </c>
      <c r="B30" s="4">
        <v>221.6</v>
      </c>
    </row>
    <row r="31" spans="1:2" x14ac:dyDescent="0.25">
      <c r="A31" s="9" t="s">
        <v>38</v>
      </c>
      <c r="B31" s="4">
        <v>1</v>
      </c>
    </row>
    <row r="32" spans="1:2" x14ac:dyDescent="0.25">
      <c r="A32" s="9" t="s">
        <v>37</v>
      </c>
      <c r="B32" s="4">
        <v>2000</v>
      </c>
    </row>
    <row r="33" spans="1:2" ht="42.75" x14ac:dyDescent="0.25">
      <c r="A33" s="6" t="s">
        <v>8</v>
      </c>
      <c r="B33" s="4"/>
    </row>
    <row r="34" spans="1:2" ht="45" x14ac:dyDescent="0.25">
      <c r="A34" s="7" t="s">
        <v>9</v>
      </c>
      <c r="B34" s="4"/>
    </row>
    <row r="35" spans="1:2" x14ac:dyDescent="0.25">
      <c r="A35" s="9" t="s">
        <v>35</v>
      </c>
      <c r="B35" s="4" t="e">
        <f>Лист1!#REF!</f>
        <v>#REF!</v>
      </c>
    </row>
    <row r="36" spans="1:2" x14ac:dyDescent="0.25">
      <c r="A36" s="9" t="s">
        <v>38</v>
      </c>
      <c r="B36" s="4" t="e">
        <f>Лист1!#REF!</f>
        <v>#REF!</v>
      </c>
    </row>
    <row r="37" spans="1:2" x14ac:dyDescent="0.25">
      <c r="A37" s="9" t="s">
        <v>37</v>
      </c>
      <c r="B37" s="4">
        <v>11107</v>
      </c>
    </row>
    <row r="38" spans="1:2" ht="30" x14ac:dyDescent="0.25">
      <c r="A38" s="7" t="s">
        <v>10</v>
      </c>
      <c r="B38" s="4"/>
    </row>
    <row r="39" spans="1:2" x14ac:dyDescent="0.25">
      <c r="A39" s="9" t="s">
        <v>35</v>
      </c>
      <c r="B39" s="4">
        <v>100</v>
      </c>
    </row>
    <row r="40" spans="1:2" ht="45" x14ac:dyDescent="0.25">
      <c r="A40" s="7" t="s">
        <v>11</v>
      </c>
      <c r="B40" s="4"/>
    </row>
    <row r="41" spans="1:2" x14ac:dyDescent="0.25">
      <c r="A41" s="9" t="s">
        <v>35</v>
      </c>
      <c r="B41" s="4">
        <v>54.3</v>
      </c>
    </row>
    <row r="42" spans="1:2" x14ac:dyDescent="0.25">
      <c r="A42" s="9" t="s">
        <v>38</v>
      </c>
      <c r="B42" s="4">
        <v>4245</v>
      </c>
    </row>
    <row r="43" spans="1:2" ht="71.25" x14ac:dyDescent="0.25">
      <c r="A43" s="3" t="s">
        <v>12</v>
      </c>
      <c r="B43" s="4"/>
    </row>
    <row r="44" spans="1:2" ht="30" x14ac:dyDescent="0.25">
      <c r="A44" s="2" t="s">
        <v>13</v>
      </c>
      <c r="B44" s="4"/>
    </row>
    <row r="45" spans="1:2" x14ac:dyDescent="0.25">
      <c r="A45" s="9" t="s">
        <v>35</v>
      </c>
      <c r="B45" s="4" t="e">
        <f>Лист1!#REF!</f>
        <v>#REF!</v>
      </c>
    </row>
    <row r="46" spans="1:2" x14ac:dyDescent="0.25">
      <c r="A46" s="9" t="s">
        <v>38</v>
      </c>
      <c r="B46" s="4" t="e">
        <f>Лист1!#REF!</f>
        <v>#REF!</v>
      </c>
    </row>
    <row r="47" spans="1:2" x14ac:dyDescent="0.25">
      <c r="A47" s="9" t="s">
        <v>36</v>
      </c>
      <c r="B47" s="4" t="e">
        <f>Лист1!#REF!</f>
        <v>#REF!</v>
      </c>
    </row>
    <row r="48" spans="1:2" x14ac:dyDescent="0.25">
      <c r="A48" s="9" t="s">
        <v>37</v>
      </c>
      <c r="B48" s="4" t="e">
        <f>Лист1!#REF!</f>
        <v>#REF!</v>
      </c>
    </row>
    <row r="49" spans="1:2" ht="30" x14ac:dyDescent="0.25">
      <c r="A49" s="2" t="s">
        <v>14</v>
      </c>
      <c r="B49" s="4"/>
    </row>
    <row r="50" spans="1:2" x14ac:dyDescent="0.25">
      <c r="A50" s="9" t="s">
        <v>35</v>
      </c>
      <c r="B50" s="4">
        <v>3473.3</v>
      </c>
    </row>
    <row r="51" spans="1:2" ht="30" x14ac:dyDescent="0.25">
      <c r="A51" s="2" t="s">
        <v>31</v>
      </c>
      <c r="B51" s="4"/>
    </row>
    <row r="52" spans="1:2" x14ac:dyDescent="0.25">
      <c r="A52" s="9" t="s">
        <v>35</v>
      </c>
      <c r="B52" s="4" t="e">
        <f>Лист1!#REF!</f>
        <v>#REF!</v>
      </c>
    </row>
    <row r="53" spans="1:2" x14ac:dyDescent="0.25">
      <c r="A53" s="9" t="s">
        <v>38</v>
      </c>
      <c r="B53" s="4" t="e">
        <f>Лист1!#REF!</f>
        <v>#REF!</v>
      </c>
    </row>
    <row r="54" spans="1:2" ht="45" x14ac:dyDescent="0.25">
      <c r="A54" s="2" t="s">
        <v>32</v>
      </c>
      <c r="B54" s="4"/>
    </row>
    <row r="55" spans="1:2" ht="15.75" thickBot="1" x14ac:dyDescent="0.3">
      <c r="A55" s="12" t="s">
        <v>35</v>
      </c>
      <c r="B55" s="22">
        <v>672</v>
      </c>
    </row>
    <row r="56" spans="1:2" x14ac:dyDescent="0.25">
      <c r="A56" s="13" t="s">
        <v>35</v>
      </c>
      <c r="B56" s="14" t="e">
        <f>B3+B6+B8+B11+B13+B16+B19+B20+B23+B26+B30+B35+B41+B45+B50+B52+B55+B39</f>
        <v>#REF!</v>
      </c>
    </row>
    <row r="57" spans="1:2" x14ac:dyDescent="0.25">
      <c r="A57" s="15" t="s">
        <v>39</v>
      </c>
      <c r="B57" s="16" t="e">
        <f>B4+B9+B17+B27+B31+B36+B42+B46+B53</f>
        <v>#REF!</v>
      </c>
    </row>
    <row r="58" spans="1:2" x14ac:dyDescent="0.25">
      <c r="A58" s="15" t="s">
        <v>40</v>
      </c>
      <c r="B58" s="16" t="e">
        <f>B47</f>
        <v>#REF!</v>
      </c>
    </row>
    <row r="59" spans="1:2" x14ac:dyDescent="0.25">
      <c r="A59" s="15" t="s">
        <v>41</v>
      </c>
      <c r="B59" s="16" t="e">
        <f>B28+B32+B37+B48</f>
        <v>#REF!</v>
      </c>
    </row>
    <row r="60" spans="1:2" x14ac:dyDescent="0.25">
      <c r="A60" s="17" t="s">
        <v>43</v>
      </c>
      <c r="B60" s="18" t="e">
        <f>SUM(B56:B59)</f>
        <v>#REF!</v>
      </c>
    </row>
    <row r="61" spans="1:2" x14ac:dyDescent="0.25">
      <c r="A61" s="15" t="s">
        <v>44</v>
      </c>
      <c r="B61" s="21" t="e">
        <f>Лист1!#REF!</f>
        <v>#REF!</v>
      </c>
    </row>
    <row r="62" spans="1:2" ht="15.75" thickBot="1" x14ac:dyDescent="0.3">
      <c r="A62" s="19" t="s">
        <v>42</v>
      </c>
      <c r="B62" s="20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2025-02-19T10:40:43Z</cp:lastPrinted>
  <dcterms:created xsi:type="dcterms:W3CDTF">2015-11-25T05:41:51Z</dcterms:created>
  <dcterms:modified xsi:type="dcterms:W3CDTF">2025-02-19T10:40:46Z</dcterms:modified>
</cp:coreProperties>
</file>