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obraniye\Desktop\Documents\СЕССИИ\I СОЗЫВ СОБРАНИЯ МУНИЦИПАЛЬНОГО ОКРУГА\14-я сессия 24.12.2024\177 БЮДЖЕТ на 2025\БЮДЖЕТ на 2025 уточненный\Проект БЮДЖЕТА на 2025-2027 г\"/>
    </mc:Choice>
  </mc:AlternateContent>
  <bookViews>
    <workbookView xWindow="-120" yWindow="-120" windowWidth="29040" windowHeight="15840"/>
  </bookViews>
  <sheets>
    <sheet name="2025" sheetId="4" r:id="rId1"/>
    <sheet name="Лист3" sheetId="3" r:id="rId2"/>
  </sheets>
  <calcPr calcId="162913"/>
</workbook>
</file>

<file path=xl/calcChain.xml><?xml version="1.0" encoding="utf-8"?>
<calcChain xmlns="http://schemas.openxmlformats.org/spreadsheetml/2006/main">
  <c r="E199" i="4" l="1"/>
  <c r="D199" i="4"/>
  <c r="E186" i="4"/>
  <c r="D186" i="4"/>
  <c r="E98" i="4" l="1"/>
  <c r="D98" i="4"/>
  <c r="E100" i="4"/>
  <c r="D100" i="4"/>
  <c r="E63" i="4"/>
  <c r="D63" i="4"/>
  <c r="E61" i="4"/>
  <c r="D61" i="4"/>
  <c r="D91" i="4" l="1"/>
  <c r="E91" i="4"/>
  <c r="E167" i="4" l="1"/>
  <c r="D167" i="4"/>
  <c r="D221" i="4" l="1"/>
  <c r="E221" i="4"/>
  <c r="E156" i="4"/>
  <c r="D156" i="4"/>
  <c r="D146" i="4" l="1"/>
  <c r="E146" i="4"/>
  <c r="D43" i="4" l="1"/>
  <c r="D188" i="4"/>
  <c r="E188" i="4"/>
  <c r="D176" i="4"/>
  <c r="E176" i="4"/>
  <c r="D164" i="4"/>
  <c r="D163" i="4" s="1"/>
  <c r="E164" i="4"/>
  <c r="E163" i="4" s="1"/>
  <c r="D191" i="4" l="1"/>
  <c r="E191" i="4"/>
  <c r="E227" i="4" l="1"/>
  <c r="D227" i="4"/>
  <c r="E225" i="4"/>
  <c r="D225" i="4"/>
  <c r="E220" i="4"/>
  <c r="E219" i="4" s="1"/>
  <c r="D220" i="4"/>
  <c r="D219" i="4" s="1"/>
  <c r="E217" i="4"/>
  <c r="D217" i="4"/>
  <c r="E215" i="4"/>
  <c r="D215" i="4"/>
  <c r="E213" i="4"/>
  <c r="D213" i="4"/>
  <c r="E211" i="4"/>
  <c r="D211" i="4"/>
  <c r="E208" i="4"/>
  <c r="D208" i="4"/>
  <c r="E206" i="4"/>
  <c r="D206" i="4"/>
  <c r="E202" i="4"/>
  <c r="D202" i="4"/>
  <c r="E200" i="4"/>
  <c r="D200" i="4"/>
  <c r="E197" i="4"/>
  <c r="D197" i="4"/>
  <c r="E194" i="4"/>
  <c r="E184" i="4"/>
  <c r="D184" i="4"/>
  <c r="E179" i="4"/>
  <c r="D179" i="4"/>
  <c r="E174" i="4"/>
  <c r="D174" i="4"/>
  <c r="E170" i="4"/>
  <c r="D170" i="4"/>
  <c r="E160" i="4"/>
  <c r="D160" i="4"/>
  <c r="E158" i="4"/>
  <c r="D158" i="4"/>
  <c r="E154" i="4"/>
  <c r="D154" i="4"/>
  <c r="E152" i="4"/>
  <c r="D152" i="4"/>
  <c r="E148" i="4"/>
  <c r="D148" i="4"/>
  <c r="E144" i="4"/>
  <c r="E143" i="4" s="1"/>
  <c r="D144" i="4"/>
  <c r="E141" i="4"/>
  <c r="D141" i="4"/>
  <c r="E139" i="4"/>
  <c r="D139" i="4"/>
  <c r="E137" i="4"/>
  <c r="D137" i="4"/>
  <c r="E135" i="4"/>
  <c r="D135" i="4"/>
  <c r="E133" i="4"/>
  <c r="D133" i="4"/>
  <c r="E131" i="4"/>
  <c r="D131" i="4"/>
  <c r="E129" i="4"/>
  <c r="D129" i="4"/>
  <c r="E127" i="4"/>
  <c r="D127" i="4"/>
  <c r="E125" i="4"/>
  <c r="D125" i="4"/>
  <c r="E123" i="4"/>
  <c r="D123" i="4"/>
  <c r="E121" i="4"/>
  <c r="D121" i="4"/>
  <c r="E118" i="4"/>
  <c r="D118" i="4"/>
  <c r="E116" i="4"/>
  <c r="D116" i="4"/>
  <c r="E114" i="4"/>
  <c r="D114" i="4"/>
  <c r="E110" i="4"/>
  <c r="D110" i="4"/>
  <c r="E108" i="4"/>
  <c r="D108" i="4"/>
  <c r="E105" i="4"/>
  <c r="D105" i="4"/>
  <c r="E103" i="4"/>
  <c r="D103" i="4"/>
  <c r="E97" i="4"/>
  <c r="D97" i="4"/>
  <c r="E93" i="4"/>
  <c r="D93" i="4"/>
  <c r="E87" i="4"/>
  <c r="D87" i="4"/>
  <c r="E85" i="4"/>
  <c r="D85" i="4"/>
  <c r="E82" i="4"/>
  <c r="D82" i="4"/>
  <c r="E80" i="4"/>
  <c r="D80" i="4"/>
  <c r="E77" i="4"/>
  <c r="D77" i="4"/>
  <c r="E75" i="4"/>
  <c r="D75" i="4"/>
  <c r="E72" i="4"/>
  <c r="E71" i="4" s="1"/>
  <c r="D72" i="4"/>
  <c r="D71" i="4" s="1"/>
  <c r="E69" i="4"/>
  <c r="E68" i="4" s="1"/>
  <c r="D69" i="4"/>
  <c r="D68" i="4" s="1"/>
  <c r="E65" i="4"/>
  <c r="D65" i="4"/>
  <c r="E58" i="4"/>
  <c r="D58" i="4"/>
  <c r="E56" i="4"/>
  <c r="D56" i="4"/>
  <c r="E53" i="4"/>
  <c r="D53" i="4"/>
  <c r="E51" i="4"/>
  <c r="D51" i="4"/>
  <c r="E49" i="4"/>
  <c r="D49" i="4"/>
  <c r="E47" i="4"/>
  <c r="D47" i="4"/>
  <c r="E45" i="4"/>
  <c r="D45" i="4"/>
  <c r="E43" i="4"/>
  <c r="E41" i="4"/>
  <c r="D41" i="4"/>
  <c r="E38" i="4"/>
  <c r="D38" i="4"/>
  <c r="D36" i="4"/>
  <c r="E36" i="4"/>
  <c r="E34" i="4"/>
  <c r="D34" i="4"/>
  <c r="E31" i="4"/>
  <c r="D31" i="4"/>
  <c r="E29" i="4"/>
  <c r="D29" i="4"/>
  <c r="E27" i="4"/>
  <c r="D27" i="4"/>
  <c r="E25" i="4"/>
  <c r="D25" i="4"/>
  <c r="E23" i="4"/>
  <c r="D23" i="4"/>
  <c r="E21" i="4"/>
  <c r="D21" i="4"/>
  <c r="E19" i="4"/>
  <c r="D19" i="4"/>
  <c r="E16" i="4"/>
  <c r="E15" i="4" s="1"/>
  <c r="D16" i="4"/>
  <c r="D15" i="4" s="1"/>
  <c r="D205" i="4" l="1"/>
  <c r="D107" i="4"/>
  <c r="D113" i="4"/>
  <c r="D143" i="4"/>
  <c r="E205" i="4"/>
  <c r="E113" i="4"/>
  <c r="E107" i="4"/>
  <c r="D102" i="4"/>
  <c r="D96" i="4" s="1"/>
  <c r="E102" i="4"/>
  <c r="D33" i="4"/>
  <c r="E33" i="4"/>
  <c r="D74" i="4"/>
  <c r="D79" i="4"/>
  <c r="D84" i="4"/>
  <c r="E74" i="4"/>
  <c r="E79" i="4"/>
  <c r="E84" i="4"/>
  <c r="D210" i="4"/>
  <c r="D120" i="4"/>
  <c r="E120" i="4"/>
  <c r="D55" i="4"/>
  <c r="D60" i="4"/>
  <c r="E193" i="4"/>
  <c r="E210" i="4"/>
  <c r="E55" i="4"/>
  <c r="E60" i="4"/>
  <c r="E151" i="4"/>
  <c r="E150" i="4" s="1"/>
  <c r="E90" i="4"/>
  <c r="D90" i="4"/>
  <c r="D151" i="4"/>
  <c r="D150" i="4" s="1"/>
  <c r="D18" i="4"/>
  <c r="E18" i="4"/>
  <c r="E224" i="4"/>
  <c r="E223" i="4" s="1"/>
  <c r="D181" i="4"/>
  <c r="D169" i="4" s="1"/>
  <c r="D224" i="4"/>
  <c r="D223" i="4" s="1"/>
  <c r="D194" i="4"/>
  <c r="E181" i="4"/>
  <c r="E169" i="4" s="1"/>
  <c r="E96" i="4" l="1"/>
  <c r="D67" i="4"/>
  <c r="D14" i="4"/>
  <c r="E14" i="4"/>
  <c r="E162" i="4"/>
  <c r="D204" i="4"/>
  <c r="E112" i="4"/>
  <c r="E67" i="4"/>
  <c r="D112" i="4"/>
  <c r="E204" i="4"/>
  <c r="D89" i="4"/>
  <c r="E89" i="4"/>
  <c r="D193" i="4"/>
  <c r="D162" i="4" s="1"/>
  <c r="E230" i="4" l="1"/>
  <c r="E234" i="4" s="1"/>
  <c r="D230" i="4"/>
  <c r="D234" i="4" s="1"/>
</calcChain>
</file>

<file path=xl/sharedStrings.xml><?xml version="1.0" encoding="utf-8"?>
<sst xmlns="http://schemas.openxmlformats.org/spreadsheetml/2006/main" count="452" uniqueCount="250">
  <si>
    <t xml:space="preserve">Мероприятия в области физической культуры и спорта </t>
  </si>
  <si>
    <t>01 0 00 00000</t>
  </si>
  <si>
    <t>02 0 00 00000</t>
  </si>
  <si>
    <t>03 0 00 00000</t>
  </si>
  <si>
    <t>04 0 00 00000</t>
  </si>
  <si>
    <t>05 0 00 00000</t>
  </si>
  <si>
    <t>06 0 00 00000</t>
  </si>
  <si>
    <t>07 0 00 00000</t>
  </si>
  <si>
    <t>Расходы на выплаты по оплате труда  и обеспечение функций  муниципальных органов</t>
  </si>
  <si>
    <t xml:space="preserve">Расходы на выплаты по оплате труда и обеспечение функций муниципальных органов </t>
  </si>
  <si>
    <t>Наименование</t>
  </si>
  <si>
    <t>ЦСР</t>
  </si>
  <si>
    <t>ВР</t>
  </si>
  <si>
    <t>Распределение</t>
  </si>
  <si>
    <t>бюджетных ассигнований по целевым статьям (муниципальным  программам</t>
  </si>
  <si>
    <t>Предоставление субсидий бюджетным, автономным учреждениям и иным некоммерческим организациям</t>
  </si>
  <si>
    <t>Закупка товаров, работ и услуг для обеспечения государственных (муниципальных) нужд</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</si>
  <si>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</si>
  <si>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</si>
  <si>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Социальное обеспечение и иные выплаты населению</t>
  </si>
  <si>
    <t>ВСЕГО</t>
  </si>
  <si>
    <t>200</t>
  </si>
  <si>
    <t>Непрограммные расходы</t>
  </si>
  <si>
    <t>90 9 00 00000</t>
  </si>
  <si>
    <t>800</t>
  </si>
  <si>
    <t>Содержание единой дежурно-диспетчерской службы</t>
  </si>
  <si>
    <t>Капитальные вложения в объекты государственной (муниципальной) собственности</t>
  </si>
  <si>
    <t>Расходы на обеспечение деятельности  (оказание услуг, выполнение работ) муниципальных учреждений</t>
  </si>
  <si>
    <t xml:space="preserve"> и непрограммным направлениям деятельности), группам видов расходов</t>
  </si>
  <si>
    <t>тыс.рублей</t>
  </si>
  <si>
    <t>Расходы на выплаты по оплате труда работников, занимающих должности, не отнесенные к должностям муниципальной службы</t>
  </si>
  <si>
    <t>90 0 00 00000</t>
  </si>
  <si>
    <t>90 9 00 20001</t>
  </si>
  <si>
    <t xml:space="preserve">к    решению Собрания депутатов </t>
  </si>
  <si>
    <t>08 0 00 00000</t>
  </si>
  <si>
    <t>Расходы на установку знаков туристской навигации (за счет средств областного бюджета)</t>
  </si>
  <si>
    <t>Софинансирование расходов на установку знаков туристской навигации</t>
  </si>
  <si>
    <t xml:space="preserve">Муниципальная программа «Содействие экономическому развитию и инвестиционной привлекательности Невельского муниципального округа» </t>
  </si>
  <si>
    <t xml:space="preserve">Муниципальная программа «Обеспечение безопасности граждан на территории Невельского муниципального округа» </t>
  </si>
  <si>
    <t>Иные непрограммные направления деятельности органов местного самоуправления Невельского муниципального округа</t>
  </si>
  <si>
    <t>Резервный фонд Администрации Невельского муниципального округа</t>
  </si>
  <si>
    <t>Реализация мероприятий в рамках комплекса процессных мероприятий «Активная политика занятости населения и социальная поддержка безработных граждан» (за счет средств областного бюджета)</t>
  </si>
  <si>
    <t>Расходы на воспитание и обучение детей-инвалидов в муниципальных дошкольных образовательных организациях (за счет средств областного бюджета)</t>
  </si>
  <si>
    <t>Региональный проект «Патриотическое воспитание граждан Российской Федерации»</t>
  </si>
  <si>
    <t>Софинансирование расходов на реализацию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t>
  </si>
  <si>
    <t>Проведение работ по установке и ремонту объектов уличного освещения</t>
  </si>
  <si>
    <t>Организация и содержание мест захоронения</t>
  </si>
  <si>
    <t>Расходы на ликвидацию стихийных несанкционированных свалок</t>
  </si>
  <si>
    <t>Невельского муниципального округа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</si>
  <si>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и областного бюджета)</t>
  </si>
  <si>
    <t>Расходы на ликвидацию очагов сорного растения борщевик Сосновского (за счёт средств областного бюджета)</t>
  </si>
  <si>
    <t>Софинансирование расходов на ликвидацию очагов сорного растения борщевик Сосновского</t>
  </si>
  <si>
    <t>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</si>
  <si>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 xml:space="preserve">Расходы на обеспечение комплексного развития сельских территорий (за счет средств федерального и областного бюджетов) </t>
  </si>
  <si>
    <t>09 0 00 00000</t>
  </si>
  <si>
    <t>Проведение работ по озеленению территории и прочему благоустройству</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</si>
  <si>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областного бюджета)</t>
  </si>
  <si>
    <t xml:space="preserve">Муниципальная программа «Развитие культуры на территории Невельского муниципального округа» </t>
  </si>
  <si>
    <t xml:space="preserve">Комплекс процессных мероприятий «Создание условий для развития библиотечного дела»
</t>
  </si>
  <si>
    <t>02 4 01 00000</t>
  </si>
  <si>
    <t>02 4 01 00790</t>
  </si>
  <si>
    <t xml:space="preserve">Комплекс процессных мероприятий «Создание условий для развития системы культурно-досугового обслуживания  населения»
</t>
  </si>
  <si>
    <t>02 4 02 00000</t>
  </si>
  <si>
    <t>02 4 02 00790</t>
  </si>
  <si>
    <t xml:space="preserve">Комплекс процессных мероприятий «Создание условий для развития музейного дела»
</t>
  </si>
  <si>
    <t>02 4 03 00000</t>
  </si>
  <si>
    <t>02 4 03 00790</t>
  </si>
  <si>
    <t>02 4 03 22600</t>
  </si>
  <si>
    <t xml:space="preserve">Комплекс процессных мероприятий «Информационное продвижение услуг в сфере культуры и туризма»
</t>
  </si>
  <si>
    <t>02 4 04 00000</t>
  </si>
  <si>
    <t xml:space="preserve">Комплекс процессных мероприятий «Создание условий для развития дополнительного образования в сфере культуры и искусства» 
</t>
  </si>
  <si>
    <t>02 4 05 00000</t>
  </si>
  <si>
    <t>02 4 05 00790</t>
  </si>
  <si>
    <t>Комплекс процессных мероприятий «Проведение профилактических и иных мероприятий, направленных на снижение уровня преступности и степени социального риска населения на территории Невельского муниципального округа»</t>
  </si>
  <si>
    <t>04 4 01 00000</t>
  </si>
  <si>
    <t xml:space="preserve">Комплекс процессных мероприятий «Проведение комплекса мероприятий информационного, профилактического,  технического и иного характера, направленных на создание эффективной системы противодействия терроризму и экстремизму»
</t>
  </si>
  <si>
    <t>04 4 03 00000</t>
  </si>
  <si>
    <t>Комплекс процессных мероприятий «Обеспечение пожарной безопасности в  муниципальном образовании Невельский муниципальный округ»</t>
  </si>
  <si>
    <t>04 4 06 00000</t>
  </si>
  <si>
    <t>Комплекс процессных мероприятий «Комплексное развитие систем коммунальной инфраструктуры»</t>
  </si>
  <si>
    <t>05 4 01 00000</t>
  </si>
  <si>
    <t>Проведение работ по подготовке и прохождению отопительного сезона в целях обеспечения населения услугами теплоснабжения и горячего водоснабжения</t>
  </si>
  <si>
    <t>Аварийно-диспетчерское и техническое обслуживание резервуаров сжиженных углеводородных газов</t>
  </si>
  <si>
    <t>Комплекс процессных мероприятий «Благоустройство»</t>
  </si>
  <si>
    <t>05 4 02 00000</t>
  </si>
  <si>
    <t>05 4 02 22800</t>
  </si>
  <si>
    <t>05 4 02 22100</t>
  </si>
  <si>
    <t>05 4 02 22200</t>
  </si>
  <si>
    <t>Обеспечение функционирование объектов уличного освещения и иных объектов благоустройства потребляющих электроэнергию</t>
  </si>
  <si>
    <t>05 4 02 22300</t>
  </si>
  <si>
    <t>05 4 02 22500</t>
  </si>
  <si>
    <t>05 4 02 22700</t>
  </si>
  <si>
    <t>Организация деятельности по накоплению твердых коммунальных отходов, ликвидации стихийных несанкционированных свалок</t>
  </si>
  <si>
    <t>05 4 03 00000</t>
  </si>
  <si>
    <t>Оплата взносов на капитальный ремонт общего имущества в многоквартирных домах за помещения муниципального фонда, включая услуги по обслуживанию специального счета для формирования фонда капитального ремонта многоквартирных домов</t>
  </si>
  <si>
    <t>Комплекс процессных мероприятий «Создание условий для эффективного управления муниципальной собственностью»</t>
  </si>
  <si>
    <t>03 4 02 00000</t>
  </si>
  <si>
    <t>03 4 02 21800</t>
  </si>
  <si>
    <t>Муниципальная программа «Развитие  молодёжной политики, физической культуры и спорта на территории Невельского муниципального округа»</t>
  </si>
  <si>
    <t>Комплекс процессных мероприятий «Молодежная политика»</t>
  </si>
  <si>
    <t>08 4 01 00000</t>
  </si>
  <si>
    <t>08 4 01 00790</t>
  </si>
  <si>
    <t>08 4 02 00000</t>
  </si>
  <si>
    <t>08 4 02 00790</t>
  </si>
  <si>
    <t xml:space="preserve">08 4 02 20100 </t>
  </si>
  <si>
    <t>03 4 02 21900</t>
  </si>
  <si>
    <t>Комплекс процессных мероприятий «Обеспечение деятельности представительного органа местного самоуправления Невельского муниципального округа»</t>
  </si>
  <si>
    <t>07 4 01 00000</t>
  </si>
  <si>
    <t>07 4 01 00900</t>
  </si>
  <si>
    <t>Комплекс процессных мероприятий «Обеспечение деятельности и выполнение функций Администрации Невельского муниципального округа»</t>
  </si>
  <si>
    <t>07 4 02 00000</t>
  </si>
  <si>
    <t>07 4 02 00910</t>
  </si>
  <si>
    <t>07 4 02 00900</t>
  </si>
  <si>
    <t>07 4 02 00930</t>
  </si>
  <si>
    <t>Комплекс процессных мероприятий «Обеспечение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t>
  </si>
  <si>
    <t>07 4 03 00000</t>
  </si>
  <si>
    <t>07 4 03 00900</t>
  </si>
  <si>
    <t>07 4 03 00920</t>
  </si>
  <si>
    <t>Комплекс процессных мероприятий «Оказание социальной поддержки отдельным категориям граждан, поддержка некоммерческих организаций»</t>
  </si>
  <si>
    <t>07 4 04 00000</t>
  </si>
  <si>
    <t>Обеспечение функционирование высшего должностного лица муниципального образования</t>
  </si>
  <si>
    <t xml:space="preserve">Обеспечение деятельности председателя представительного органа муниципального округа
</t>
  </si>
  <si>
    <t>07 4 01 00940</t>
  </si>
  <si>
    <t>Муниципальная программа «Комплексное развитие сельских территорий Невельского муниципального округа»</t>
  </si>
  <si>
    <t>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t>
  </si>
  <si>
    <t>90 9 00 20002</t>
  </si>
  <si>
    <t xml:space="preserve">Комплекс процессных мероприятий «Дошкольное образование» </t>
  </si>
  <si>
    <t>01 4 01 00000</t>
  </si>
  <si>
    <t>01 4 01 00790</t>
  </si>
  <si>
    <t xml:space="preserve">Комплекс процессных мероприятий «Общее образование» </t>
  </si>
  <si>
    <t>01 4 02 00000</t>
  </si>
  <si>
    <t>01 4 02 00790</t>
  </si>
  <si>
    <t xml:space="preserve">Комплекс процессных мероприятий «Дополнительное образование в сфере физической культуры и спорта»
</t>
  </si>
  <si>
    <t>01 4 03 00000</t>
  </si>
  <si>
    <t>01 4 03 00790</t>
  </si>
  <si>
    <t>01 4 04 00000</t>
  </si>
  <si>
    <t>01 4 04 00900</t>
  </si>
  <si>
    <t>01 4 04 00920</t>
  </si>
  <si>
    <t>Ведение бухгалтерского учёта, статистической, налоговой и финансовой отчётности в сфере образования, молодёжной политики, физической культуры и спорта</t>
  </si>
  <si>
    <t>01 4 04 00800</t>
  </si>
  <si>
    <t>Осуществление мероприятий по организации питания в муниципальных общеобразовательных организациях  (за счёт средств областного бюджета)</t>
  </si>
  <si>
    <t>01 4 02 41040</t>
  </si>
  <si>
    <t>01 4 02 L3040</t>
  </si>
  <si>
    <t>Обеспечение мер, направленных на привлечение жителей области к регулярным занятиям физической культурой и спортом  (за счет средств областного  бюджета)</t>
  </si>
  <si>
    <t>08 4 02 41140</t>
  </si>
  <si>
    <t>Расходы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  (за счет средств областного бюджета)</t>
  </si>
  <si>
    <t>01 4 01 41400</t>
  </si>
  <si>
    <t>01 4 02 42190</t>
  </si>
  <si>
    <t>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 (за счет средств областного бюджета)</t>
  </si>
  <si>
    <t>01 4 01 42010</t>
  </si>
  <si>
    <t>01 4 02 42010</t>
  </si>
  <si>
    <t>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(за счёт средств областного бюджета)</t>
  </si>
  <si>
    <t>01 4 02 42020</t>
  </si>
  <si>
    <t>01 4 01 42040</t>
  </si>
  <si>
    <t>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компенсации расходов на оплату жилых помещений, отопления и освещения(за счёт средств областного бюджета)</t>
  </si>
  <si>
    <t>01 4 02 42150</t>
  </si>
  <si>
    <t>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 (за счёт средств областного бюджета)</t>
  </si>
  <si>
    <t>01 4 01 42170</t>
  </si>
  <si>
    <t>01 4 01 43020</t>
  </si>
  <si>
    <t>08 4 01 43040</t>
  </si>
  <si>
    <t>01 4 01 W1400</t>
  </si>
  <si>
    <t>Реализация муниципальных программ поддержки социально ориентированных некоммерческих организаций  (за счет средств областного бюджета)</t>
  </si>
  <si>
    <t>07 4 04 41500</t>
  </si>
  <si>
    <t>Расходы на осуществление дорожной деятельности  (за счёт средств областного бюджета)</t>
  </si>
  <si>
    <t>Софинансирование расходов на осуществление дорожной деятельности</t>
  </si>
  <si>
    <t>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 (за счёт средств областного бюджета)</t>
  </si>
  <si>
    <t>05 4 02 41130</t>
  </si>
  <si>
    <t>Реализация мероприятий в рамках комплекса процессных мероприятий «Развитие и совершенствование института добровольных народных дружин» (за счет средств областного бюджета)</t>
  </si>
  <si>
    <t>04 4 01 41350</t>
  </si>
  <si>
    <t>Софинансирование расходов на реализацию мероприятий в рамках комплекса процессных мероприятий «Развитие и совершенствование института добровольных народных дружин»</t>
  </si>
  <si>
    <t>04 4 01 W1350</t>
  </si>
  <si>
    <t>Реализация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 (за счет средств областного бюджета)</t>
  </si>
  <si>
    <t>04 4 03 41280</t>
  </si>
  <si>
    <t>04 4 03 W1280</t>
  </si>
  <si>
    <t>Реализация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 (за счет средств областного бюджета)</t>
  </si>
  <si>
    <t>Софинансирование расходов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</si>
  <si>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04 4 06 41340</t>
  </si>
  <si>
    <t>04 4 06 W1340</t>
  </si>
  <si>
    <t>05 4 02 41570</t>
  </si>
  <si>
    <t>05 4 02 W1570</t>
  </si>
  <si>
    <t>02 4 04 41910</t>
  </si>
  <si>
    <t>02 4 04 W1910</t>
  </si>
  <si>
    <t>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  (за счёт средств областного бюджета)</t>
  </si>
  <si>
    <t>07 4 02 42070</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</si>
  <si>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по договорам найма специализированных жилых помещений  (за счет средств областного и федерального бюджетов)</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</si>
  <si>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</si>
  <si>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(за счет средств областного бюджета)</t>
  </si>
  <si>
    <t>05 4 02 42200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</si>
  <si>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</si>
  <si>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07 4 02 51200</t>
  </si>
  <si>
    <t>Выполнение государственных полномочий по образованию и обеспечению деятельности комиссий по делам несовершеннолетних и защите их прав (за счёт средств областного бюджета)</t>
  </si>
  <si>
    <t>07 4 02 42120</t>
  </si>
  <si>
    <t xml:space="preserve">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(за счёт средств областного бюджета) </t>
  </si>
  <si>
    <t>07 4 02 42140</t>
  </si>
  <si>
    <t>Осуществление органами местного самоуправления отдельных государственных полномочий в сфере увековечения памяти погибших при защите Отечества  (за счет средств областного бюджета)</t>
  </si>
  <si>
    <t>07 4 04 42210</t>
  </si>
  <si>
    <t xml:space="preserve">Софинансирование расходов на реализацию муниципальных программ поддержки социально ориентированных некоммерческих организаций </t>
  </si>
  <si>
    <t>07 4 04 W1500</t>
  </si>
  <si>
    <t>Софинансирование расходов на обеспечение мер, направленных на привлечение жителей области к регулярным занятиям физической культурой и спортом</t>
  </si>
  <si>
    <t>08 4 02 W1140</t>
  </si>
  <si>
    <t>Софинансирование расходов на 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</si>
  <si>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05 4 02 W1130</t>
  </si>
  <si>
    <t>01 4 02 42170</t>
  </si>
  <si>
    <t>01 4 03 42170</t>
  </si>
  <si>
    <t>02 4 05 42170</t>
  </si>
  <si>
    <t>07 4 02 51180</t>
  </si>
  <si>
    <t xml:space="preserve">Муниципальная программа «Развитие образования на территории Невельского муниципального округа» </t>
  </si>
  <si>
    <t>Муниципальная программа «Комплексное развитие систем коммунальной инфраструктуры и благоустройство территории Невельского муниципального округа»</t>
  </si>
  <si>
    <t xml:space="preserve">Муниципальная программа  «Совершенствование системы муниципального управления в Невельском муниципальном округе» </t>
  </si>
  <si>
    <t>Ремонт и содержание автомобильных дорог общего пользования местного значения  и сооружений на них, нацеленное на обеспечение их проезжаемости и безопасности, разработка проектно-сметной документации</t>
  </si>
  <si>
    <t>Ремонт дорожного полотна после проведения аварийно-восстановительных работ МУП «Невельские теплосети»</t>
  </si>
  <si>
    <t>Осуществление мероприятий по повышению безопасности дорожного движения на автомобильных дорогах общего пользования местного значения</t>
  </si>
  <si>
    <t>06 4 00 00000</t>
  </si>
  <si>
    <t>Региональный проект «Современный облик сельских территорий»</t>
  </si>
  <si>
    <t>09 2 06 00000</t>
  </si>
  <si>
    <t>09 2 06 L5760</t>
  </si>
  <si>
    <t>Содержание и ремонт объектов водоснабжения и водоотведения, в целях обеспечения населения коммунальными услугами</t>
  </si>
  <si>
    <t>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(за счет средств областного бюджета)</t>
  </si>
  <si>
    <t>Реализация мероприятий военно-патриотической направленности, связанных с присвоением муниципальному образованию звания «Край партизанской славы»</t>
  </si>
  <si>
    <t>06 4 01 9Д010</t>
  </si>
  <si>
    <t>06 4 01 9Д011</t>
  </si>
  <si>
    <t>06 4 01 9Д410</t>
  </si>
  <si>
    <t>Комплекс процессных мероприятий «Обеспечение функционирования управления образования, физической культуры и спорта Администрации Невельского муниципального округа»</t>
  </si>
  <si>
    <t>Комплекс процессных мероприятий «Создание условий для развития  физической культуры и спорта»</t>
  </si>
  <si>
    <t>06 4 01 SД030</t>
  </si>
  <si>
    <t>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 (за счёт средств областного бюджета)</t>
  </si>
  <si>
    <t>Софинансирование мероприятий по организации питания в муниципальных общеобразовательных организациях</t>
  </si>
  <si>
    <t>Осуществление первичного воинского учета органами местного самоуправления муниципальных округов (за счёт средств федерального бюджета)</t>
  </si>
  <si>
    <t xml:space="preserve">Муниципальная программа «Сохранение и развитие автомобильных дорог общего пользования местного значения на территории Невельского муниципального округа» </t>
  </si>
  <si>
    <r>
      <t xml:space="preserve">Организация бесплатного горячего питания обучающихся, получающих начальное общее образование в </t>
    </r>
    <r>
      <rPr>
        <b/>
        <sz val="11"/>
        <color theme="1"/>
        <rFont val="Times New Roman"/>
        <family val="1"/>
        <charset val="204"/>
      </rPr>
      <t>государственных</t>
    </r>
    <r>
      <rPr>
        <sz val="11"/>
        <color theme="1"/>
        <rFont val="Times New Roman"/>
        <family val="1"/>
        <charset val="204"/>
      </rPr>
      <t xml:space="preserve"> и муниципальных образовательных организациях  (за счет средств  федерального и областного бюджета  )</t>
    </r>
  </si>
  <si>
    <t>01 4 02 W1040</t>
  </si>
  <si>
    <t>Реализация мероприятий (кадастровые работы по изготовлению документации, изготовление схем расположения земельных участков, межевание) в отношении земельных участков</t>
  </si>
  <si>
    <t>Реализация мероприятий (оценка, кадастровые работы по изготовлению документации, содержание имущества) в отношении объектов муниципального имущества и работы, связанные  с оформлением бесхозяйного имущества</t>
  </si>
  <si>
    <t>05 4 01 23300</t>
  </si>
  <si>
    <t>05 4 01 23500</t>
  </si>
  <si>
    <t>05 4 01 23800</t>
  </si>
  <si>
    <t>05 4 03 23400</t>
  </si>
  <si>
    <t>05 4 03 А0820</t>
  </si>
  <si>
    <t>05 4 03 R0820</t>
  </si>
  <si>
    <t>06 4 01 9Д030</t>
  </si>
  <si>
    <t>Условно утвержденные</t>
  </si>
  <si>
    <t>Приложение 9</t>
  </si>
  <si>
    <t xml:space="preserve"> классификации расходов местного бюджета на плановый период 2026 и 2027 годов</t>
  </si>
  <si>
    <t>Комплекс процессных мероприятий «Капитальный ремонт, ремонт и содержание автомобильных дорог общего пользования местного значения, повышение безопасности дорожного движения»</t>
  </si>
  <si>
    <t>Комплекс процессных мероприятий «Улучшение жилищных условий»</t>
  </si>
  <si>
    <t>01 2 Ю6 00000</t>
  </si>
  <si>
    <t>01 2 Ю6 51790</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</si>
  <si>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</si>
  <si>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01 4 Ю6 53030</t>
  </si>
  <si>
    <t>от 25.12.2024 №177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</si>
</sst>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_р_._-;\-* #,##0.0_р_._-;_-* &quot;-&quot;??_р_._-;_-@_-"/>
    <numFmt numFmtId="166" formatCode="_-* #,##0_р_._-;\-* #,##0_р_._-;_-* &quot;-&quot;??_р_._-;_-@_-"/>
    <numFmt numFmtId="167" formatCode="_-* #,##0.0_р_._-;\-* #,##0.0_р_._-;_-* &quot;-&quot;?_р_._-;_-@_-"/>
    <numFmt numFmtId="168" formatCode="_-* #,##0.0\ _₽_-;\-* #,##0.0\ _₽_-;_-* &quot;-&quot;?\ _₽_-;_-@_-"/>
  </numFmts>
  <fonts count="12" x14ac:knownFonts="1">
    <font>
      <sz val="11"/>
      <color theme="1"/>
      <name val="Calibri"/>
      <family val="2"/>
      <charset val="204"/>
      <scheme val="minor"/>
    </font>
    <font>
      <i/>
      <sz val="11"/>
      <color theme="1"/>
      <name val="Times New Roman"/>
      <family val="1"/>
      <charset val="204"/>
    </font>
    <font>
      <sz val="11"/>
      <color theme="1"/>
      <name val="Calibri"/>
      <family val="2"/>
      <charset val="204"/>
      <scheme val="minor"/>
    </font>
    <font>
      <b/>
      <sz val="10"/>
      <color rgb="FF000000"/>
      <name val="Arial CYR"/>
    </font>
    <font>
      <sz val="11"/>
      <color theme="1"/>
      <name val="Times New Roman"/>
      <family val="1"/>
      <charset val="204"/>
    </font>
    <font>
      <b/>
      <sz val="11"/>
      <color theme="1"/>
      <name val="Calibri"/>
      <family val="2"/>
      <charset val="204"/>
      <scheme val="minor"/>
    </font>
    <font>
      <b/>
      <sz val="11"/>
      <color theme="1"/>
      <name val="Times New Roman"/>
      <family val="1"/>
      <charset val="204"/>
    </font>
    <font>
      <b/>
      <u/>
      <sz val="11"/>
      <color theme="1"/>
      <name val="Times New Roman"/>
      <family val="1"/>
      <charset val="204"/>
    </font>
    <font>
      <b/>
      <sz val="12"/>
      <color theme="1"/>
      <name val="Times New Roman"/>
      <family val="1"/>
      <charset val="204"/>
    </font>
    <font>
      <b/>
      <sz val="11"/>
      <color theme="0"/>
      <name val="Calibri"/>
      <family val="2"/>
      <charset val="204"/>
      <scheme val="minor"/>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4" fontId="2" fillId="0" borderId="0" applyFont="0" applyFill="0" applyBorder="0" applyAlignment="0" applyProtection="0"/>
    <xf numFmtId="0" fontId="3" fillId="0" borderId="2">
      <alignment vertical="top" wrapText="1"/>
    </xf>
  </cellStyleXfs>
  <cellXfs count="50">
    <xf numFmtId="0" fontId="0" fillId="0" borderId="0" xfId="0"/>
    <xf numFmtId="0" fontId="4" fillId="0" borderId="0" xfId="0" applyFont="1"/>
    <xf numFmtId="0" fontId="0" fillId="0" borderId="0" xfId="0" applyAlignment="1">
      <alignment horizontal="center"/>
    </xf>
    <xf numFmtId="165" fontId="0" fillId="0" borderId="0" xfId="1" applyNumberFormat="1" applyFont="1" applyFill="1"/>
    <xf numFmtId="165" fontId="5" fillId="0" borderId="0" xfId="1" applyNumberFormat="1" applyFont="1" applyFill="1"/>
    <xf numFmtId="168" fontId="0" fillId="0" borderId="0" xfId="0" applyNumberFormat="1"/>
    <xf numFmtId="165" fontId="0" fillId="0" borderId="0" xfId="0" applyNumberFormat="1"/>
    <xf numFmtId="167" fontId="0" fillId="0" borderId="0" xfId="0" applyNumberFormat="1"/>
    <xf numFmtId="165" fontId="9" fillId="0" borderId="0" xfId="1" applyNumberFormat="1" applyFont="1" applyFill="1"/>
    <xf numFmtId="0" fontId="10" fillId="2" borderId="1" xfId="0" applyFont="1" applyFill="1" applyBorder="1" applyAlignment="1">
      <alignment horizontal="left" vertical="top" wrapText="1"/>
    </xf>
    <xf numFmtId="0" fontId="6" fillId="2" borderId="0" xfId="0" applyFont="1" applyFill="1" applyAlignment="1">
      <alignment horizontal="right"/>
    </xf>
    <xf numFmtId="0" fontId="6" fillId="2" borderId="0" xfId="0" applyFont="1" applyFill="1" applyAlignment="1">
      <alignment horizontal="right" wrapText="1"/>
    </xf>
    <xf numFmtId="0" fontId="7" fillId="2" borderId="0" xfId="0" applyFont="1" applyFill="1" applyAlignment="1">
      <alignment horizontal="right" vertical="center"/>
    </xf>
    <xf numFmtId="0" fontId="8" fillId="2" borderId="0" xfId="0" applyFont="1" applyFill="1" applyAlignment="1">
      <alignment horizontal="center"/>
    </xf>
    <xf numFmtId="0" fontId="8" fillId="2" borderId="0" xfId="0" applyFont="1" applyFill="1" applyAlignment="1">
      <alignment horizontal="center"/>
    </xf>
    <xf numFmtId="0" fontId="4" fillId="2" borderId="0" xfId="0" applyFont="1" applyFill="1"/>
    <xf numFmtId="0" fontId="0" fillId="2" borderId="0" xfId="0" applyFill="1" applyAlignment="1">
      <alignment horizontal="center"/>
    </xf>
    <xf numFmtId="165" fontId="4" fillId="2" borderId="0" xfId="1" applyNumberFormat="1" applyFont="1" applyFill="1" applyAlignment="1">
      <alignment horizontal="right"/>
    </xf>
    <xf numFmtId="0" fontId="6" fillId="2" borderId="1" xfId="0" applyFont="1" applyFill="1" applyBorder="1" applyAlignment="1">
      <alignment horizontal="center"/>
    </xf>
    <xf numFmtId="0" fontId="6" fillId="2" borderId="1" xfId="1" applyNumberFormat="1" applyFont="1" applyFill="1" applyBorder="1" applyAlignment="1">
      <alignment horizontal="center"/>
    </xf>
    <xf numFmtId="166" fontId="6" fillId="2" borderId="1" xfId="1" applyNumberFormat="1" applyFont="1" applyFill="1" applyBorder="1" applyAlignment="1">
      <alignment horizontal="left"/>
    </xf>
    <xf numFmtId="0" fontId="6" fillId="2" borderId="1" xfId="0" applyFont="1" applyFill="1" applyBorder="1" applyAlignment="1">
      <alignment vertical="top" wrapText="1"/>
    </xf>
    <xf numFmtId="165" fontId="6" fillId="2" borderId="1" xfId="1" applyNumberFormat="1" applyFont="1" applyFill="1" applyBorder="1"/>
    <xf numFmtId="0" fontId="1" fillId="2" borderId="1" xfId="0" applyFont="1" applyFill="1" applyBorder="1" applyAlignment="1">
      <alignment horizontal="left" vertical="top" wrapText="1"/>
    </xf>
    <xf numFmtId="0" fontId="11" fillId="2" borderId="1" xfId="0" applyFont="1" applyFill="1" applyBorder="1" applyAlignment="1">
      <alignment horizontal="center"/>
    </xf>
    <xf numFmtId="0" fontId="1" fillId="2" borderId="1" xfId="0" applyFont="1" applyFill="1" applyBorder="1" applyAlignment="1">
      <alignment horizontal="center"/>
    </xf>
    <xf numFmtId="165" fontId="1" fillId="2" borderId="1" xfId="1" applyNumberFormat="1" applyFont="1" applyFill="1" applyBorder="1"/>
    <xf numFmtId="0" fontId="10" fillId="2" borderId="1" xfId="0" applyFont="1" applyFill="1" applyBorder="1" applyAlignment="1">
      <alignment horizontal="left" wrapText="1"/>
    </xf>
    <xf numFmtId="0" fontId="10" fillId="2" borderId="1" xfId="0" applyFont="1" applyFill="1" applyBorder="1" applyAlignment="1">
      <alignment horizontal="center"/>
    </xf>
    <xf numFmtId="0" fontId="4" fillId="2" borderId="1" xfId="0" applyFont="1" applyFill="1" applyBorder="1" applyAlignment="1">
      <alignment horizontal="center"/>
    </xf>
    <xf numFmtId="165" fontId="4" fillId="2" borderId="1" xfId="1" applyNumberFormat="1" applyFont="1" applyFill="1" applyBorder="1"/>
    <xf numFmtId="0" fontId="4" fillId="2" borderId="1" xfId="0" applyFont="1" applyFill="1" applyBorder="1" applyAlignment="1">
      <alignment horizontal="left" vertical="top" wrapText="1"/>
    </xf>
    <xf numFmtId="0" fontId="1" fillId="2" borderId="1" xfId="0" applyFont="1" applyFill="1" applyBorder="1" applyAlignment="1">
      <alignment horizontal="justify" vertical="top" wrapText="1"/>
    </xf>
    <xf numFmtId="0" fontId="4" fillId="2" borderId="1" xfId="0" applyFont="1" applyFill="1" applyBorder="1" applyAlignment="1">
      <alignment horizontal="justify" vertical="top" wrapText="1"/>
    </xf>
    <xf numFmtId="0" fontId="6" fillId="2" borderId="1" xfId="0" applyFont="1" applyFill="1" applyBorder="1" applyAlignment="1">
      <alignment horizontal="justify" vertical="top" wrapText="1"/>
    </xf>
    <xf numFmtId="49" fontId="1" fillId="2" borderId="1" xfId="0" applyNumberFormat="1" applyFont="1" applyFill="1" applyBorder="1" applyAlignment="1">
      <alignment horizontal="center"/>
    </xf>
    <xf numFmtId="49"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vertical="top" wrapText="1"/>
    </xf>
    <xf numFmtId="0" fontId="1" fillId="2" borderId="1" xfId="0" applyFont="1" applyFill="1" applyBorder="1" applyAlignment="1">
      <alignment vertical="top" wrapText="1"/>
    </xf>
    <xf numFmtId="165" fontId="1" fillId="2" borderId="1" xfId="1" applyNumberFormat="1" applyFont="1" applyFill="1" applyBorder="1" applyAlignment="1">
      <alignment horizontal="center"/>
    </xf>
    <xf numFmtId="0" fontId="4" fillId="2" borderId="1" xfId="0" applyFont="1" applyFill="1" applyBorder="1" applyAlignment="1">
      <alignment horizontal="left" wrapText="1"/>
    </xf>
    <xf numFmtId="0" fontId="6" fillId="2" borderId="1" xfId="0" applyFont="1" applyFill="1" applyBorder="1" applyAlignment="1">
      <alignment horizontal="left" vertical="top" wrapText="1"/>
    </xf>
    <xf numFmtId="49" fontId="6" fillId="2" borderId="1" xfId="0" applyNumberFormat="1" applyFont="1" applyFill="1" applyBorder="1" applyAlignment="1">
      <alignment horizontal="center"/>
    </xf>
    <xf numFmtId="165" fontId="6" fillId="2" borderId="1" xfId="1" applyNumberFormat="1" applyFont="1" applyFill="1" applyBorder="1" applyAlignment="1">
      <alignment vertical="center"/>
    </xf>
    <xf numFmtId="165" fontId="4" fillId="2" borderId="1" xfId="1" applyNumberFormat="1" applyFont="1" applyFill="1" applyBorder="1" applyAlignment="1"/>
    <xf numFmtId="0" fontId="6" fillId="2" borderId="1" xfId="0" applyFont="1" applyFill="1" applyBorder="1"/>
    <xf numFmtId="0" fontId="6" fillId="2" borderId="0" xfId="0" applyFont="1" applyFill="1"/>
    <xf numFmtId="165" fontId="0" fillId="2" borderId="0" xfId="1" applyNumberFormat="1" applyFont="1" applyFill="1"/>
    <xf numFmtId="165" fontId="5" fillId="2" borderId="0" xfId="1" applyNumberFormat="1" applyFont="1" applyFill="1"/>
  </cellXfs>
  <cellStyles count="3">
    <cellStyle name="xl37" xfId="2"/>
    <cellStyle name="Обычный" xfId="0" builtinId="0"/>
    <cellStyle name="Финансовый" xfId="1" builtinId="3"/>
  </cellStyles>
  <dxfs count="0"/>
  <tableStyles count="0" defaultTableStyle="TableStyleMedium2"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60"/>
  <sheetViews>
    <sheetView tabSelected="1" zoomScaleNormal="100" workbookViewId="0">
      <selection sqref="A1:E232"/>
    </sheetView>
  </sheetViews>
  <sheetFormatPr defaultRowHeight="15" x14ac:dyDescent="0.25"/>
  <cols>
    <col min="1" max="1" width="56.85546875" style="1" customWidth="1"/>
    <col min="2" max="2" width="15.85546875" style="2" customWidth="1"/>
    <col min="3" max="3" width="5.42578125" style="2" customWidth="1"/>
    <col min="4" max="5" width="15.28515625" style="3" customWidth="1"/>
  </cols>
  <sheetData>
    <row r="1" spans="1:5" x14ac:dyDescent="0.25">
      <c r="A1" s="10" t="s">
        <v>241</v>
      </c>
      <c r="B1" s="10"/>
      <c r="C1" s="10"/>
      <c r="D1" s="10"/>
      <c r="E1" s="10"/>
    </row>
    <row r="2" spans="1:5" x14ac:dyDescent="0.25">
      <c r="A2" s="10" t="s">
        <v>33</v>
      </c>
      <c r="B2" s="10"/>
      <c r="C2" s="10"/>
      <c r="D2" s="10"/>
      <c r="E2" s="10"/>
    </row>
    <row r="3" spans="1:5" ht="15" customHeight="1" x14ac:dyDescent="0.25">
      <c r="A3" s="11" t="s">
        <v>48</v>
      </c>
      <c r="B3" s="11"/>
      <c r="C3" s="11"/>
      <c r="D3" s="11"/>
      <c r="E3" s="11"/>
    </row>
    <row r="4" spans="1:5" ht="12.75" customHeight="1" x14ac:dyDescent="0.25">
      <c r="A4" s="10" t="s">
        <v>249</v>
      </c>
      <c r="B4" s="10"/>
      <c r="C4" s="10"/>
      <c r="D4" s="10"/>
      <c r="E4" s="10"/>
    </row>
    <row r="5" spans="1:5" x14ac:dyDescent="0.25">
      <c r="A5" s="12"/>
      <c r="B5" s="12"/>
      <c r="C5" s="12"/>
      <c r="D5" s="12"/>
      <c r="E5" s="12"/>
    </row>
    <row r="6" spans="1:5" ht="15.75" x14ac:dyDescent="0.25">
      <c r="A6" s="13" t="s">
        <v>13</v>
      </c>
      <c r="B6" s="13"/>
      <c r="C6" s="13"/>
      <c r="D6" s="13"/>
      <c r="E6" s="13"/>
    </row>
    <row r="7" spans="1:5" ht="15.75" x14ac:dyDescent="0.25">
      <c r="A7" s="13" t="s">
        <v>14</v>
      </c>
      <c r="B7" s="13"/>
      <c r="C7" s="13"/>
      <c r="D7" s="13"/>
      <c r="E7" s="13"/>
    </row>
    <row r="8" spans="1:5" ht="15.75" x14ac:dyDescent="0.25">
      <c r="A8" s="13" t="s">
        <v>28</v>
      </c>
      <c r="B8" s="13"/>
      <c r="C8" s="13"/>
      <c r="D8" s="13"/>
      <c r="E8" s="13"/>
    </row>
    <row r="9" spans="1:5" ht="15.75" x14ac:dyDescent="0.25">
      <c r="A9" s="13" t="s">
        <v>242</v>
      </c>
      <c r="B9" s="13"/>
      <c r="C9" s="13"/>
      <c r="D9" s="13"/>
      <c r="E9" s="13"/>
    </row>
    <row r="10" spans="1:5" ht="15.75" x14ac:dyDescent="0.25">
      <c r="A10" s="14"/>
      <c r="B10" s="14"/>
      <c r="C10" s="14"/>
      <c r="D10" s="14"/>
      <c r="E10" s="14"/>
    </row>
    <row r="11" spans="1:5" ht="13.5" customHeight="1" x14ac:dyDescent="0.25">
      <c r="A11" s="15"/>
      <c r="B11" s="16"/>
      <c r="C11" s="16"/>
      <c r="D11" s="17"/>
      <c r="E11" s="17" t="s">
        <v>29</v>
      </c>
    </row>
    <row r="12" spans="1:5" x14ac:dyDescent="0.25">
      <c r="A12" s="18" t="s">
        <v>10</v>
      </c>
      <c r="B12" s="18" t="s">
        <v>11</v>
      </c>
      <c r="C12" s="18" t="s">
        <v>12</v>
      </c>
      <c r="D12" s="19">
        <v>2026</v>
      </c>
      <c r="E12" s="19">
        <v>2027</v>
      </c>
    </row>
    <row r="13" spans="1:5" x14ac:dyDescent="0.25">
      <c r="A13" s="18">
        <v>1</v>
      </c>
      <c r="B13" s="18">
        <v>2</v>
      </c>
      <c r="C13" s="18">
        <v>3</v>
      </c>
      <c r="D13" s="20">
        <v>4</v>
      </c>
      <c r="E13" s="20">
        <v>5</v>
      </c>
    </row>
    <row r="14" spans="1:5" ht="28.5" x14ac:dyDescent="0.25">
      <c r="A14" s="21" t="s">
        <v>206</v>
      </c>
      <c r="B14" s="18" t="s">
        <v>1</v>
      </c>
      <c r="C14" s="18"/>
      <c r="D14" s="22">
        <f>D15+D18+D33+D55+D60</f>
        <v>264180.90000000002</v>
      </c>
      <c r="E14" s="22">
        <f>E15+E18+E33+E55+E60</f>
        <v>240125.4</v>
      </c>
    </row>
    <row r="15" spans="1:5" ht="30" x14ac:dyDescent="0.25">
      <c r="A15" s="23" t="s">
        <v>43</v>
      </c>
      <c r="B15" s="24" t="s">
        <v>245</v>
      </c>
      <c r="C15" s="25"/>
      <c r="D15" s="26">
        <f t="shared" ref="D15:E15" si="0">D16</f>
        <v>1740</v>
      </c>
      <c r="E15" s="26">
        <f t="shared" si="0"/>
        <v>0</v>
      </c>
    </row>
    <row r="16" spans="1:5" ht="75" x14ac:dyDescent="0.25">
      <c r="A16" s="27" t="s">
        <v>49</v>
      </c>
      <c r="B16" s="28" t="s">
        <v>246</v>
      </c>
      <c r="C16" s="29"/>
      <c r="D16" s="30">
        <f t="shared" ref="D16:E16" si="1">D17</f>
        <v>1740</v>
      </c>
      <c r="E16" s="30">
        <f t="shared" si="1"/>
        <v>0</v>
      </c>
    </row>
    <row r="17" spans="1:5" ht="30" x14ac:dyDescent="0.25">
      <c r="A17" s="31" t="s">
        <v>15</v>
      </c>
      <c r="B17" s="28" t="s">
        <v>246</v>
      </c>
      <c r="C17" s="29">
        <v>600</v>
      </c>
      <c r="D17" s="30">
        <v>1740</v>
      </c>
      <c r="E17" s="30">
        <v>0</v>
      </c>
    </row>
    <row r="18" spans="1:5" ht="30" x14ac:dyDescent="0.25">
      <c r="A18" s="32" t="s">
        <v>126</v>
      </c>
      <c r="B18" s="25" t="s">
        <v>127</v>
      </c>
      <c r="C18" s="25"/>
      <c r="D18" s="26">
        <f t="shared" ref="D18:E18" si="2">D19+D21+D23+D25+D27+D29+D31</f>
        <v>80655.399999999994</v>
      </c>
      <c r="E18" s="26">
        <f t="shared" si="2"/>
        <v>80655.399999999994</v>
      </c>
    </row>
    <row r="19" spans="1:5" ht="30" x14ac:dyDescent="0.25">
      <c r="A19" s="33" t="s">
        <v>27</v>
      </c>
      <c r="B19" s="29" t="s">
        <v>128</v>
      </c>
      <c r="C19" s="29"/>
      <c r="D19" s="30">
        <f t="shared" ref="D19:E19" si="3">D20</f>
        <v>23600</v>
      </c>
      <c r="E19" s="30">
        <f t="shared" si="3"/>
        <v>23600</v>
      </c>
    </row>
    <row r="20" spans="1:5" ht="30" x14ac:dyDescent="0.25">
      <c r="A20" s="31" t="s">
        <v>15</v>
      </c>
      <c r="B20" s="29" t="s">
        <v>128</v>
      </c>
      <c r="C20" s="29">
        <v>600</v>
      </c>
      <c r="D20" s="30">
        <v>23600</v>
      </c>
      <c r="E20" s="30">
        <v>23600</v>
      </c>
    </row>
    <row r="21" spans="1:5" ht="200.25" customHeight="1" x14ac:dyDescent="0.25">
      <c r="A21" s="33" t="s">
        <v>145</v>
      </c>
      <c r="B21" s="29" t="s">
        <v>146</v>
      </c>
      <c r="C21" s="29"/>
      <c r="D21" s="30">
        <f t="shared" ref="D21:E21" si="4">D22</f>
        <v>628</v>
      </c>
      <c r="E21" s="30">
        <f t="shared" si="4"/>
        <v>628</v>
      </c>
    </row>
    <row r="22" spans="1:5" ht="30" x14ac:dyDescent="0.25">
      <c r="A22" s="31" t="s">
        <v>15</v>
      </c>
      <c r="B22" s="29" t="s">
        <v>146</v>
      </c>
      <c r="C22" s="29">
        <v>600</v>
      </c>
      <c r="D22" s="30">
        <v>628</v>
      </c>
      <c r="E22" s="30">
        <v>628</v>
      </c>
    </row>
    <row r="23" spans="1:5" ht="117.75" customHeight="1" x14ac:dyDescent="0.25">
      <c r="A23" s="31" t="s">
        <v>148</v>
      </c>
      <c r="B23" s="29" t="s">
        <v>149</v>
      </c>
      <c r="C23" s="29"/>
      <c r="D23" s="30">
        <f t="shared" ref="D23:E23" si="5">D24</f>
        <v>51462</v>
      </c>
      <c r="E23" s="30">
        <f t="shared" si="5"/>
        <v>51462</v>
      </c>
    </row>
    <row r="24" spans="1:5" ht="30" x14ac:dyDescent="0.25">
      <c r="A24" s="31" t="s">
        <v>15</v>
      </c>
      <c r="B24" s="29" t="s">
        <v>149</v>
      </c>
      <c r="C24" s="29">
        <v>600</v>
      </c>
      <c r="D24" s="30">
        <v>51462</v>
      </c>
      <c r="E24" s="30">
        <v>51462</v>
      </c>
    </row>
    <row r="25" spans="1:5" ht="75" x14ac:dyDescent="0.25">
      <c r="A25" s="33" t="s">
        <v>56</v>
      </c>
      <c r="B25" s="29" t="s">
        <v>153</v>
      </c>
      <c r="C25" s="29"/>
      <c r="D25" s="30">
        <f t="shared" ref="D25:E25" si="6">D26</f>
        <v>4101</v>
      </c>
      <c r="E25" s="30">
        <f t="shared" si="6"/>
        <v>4101</v>
      </c>
    </row>
    <row r="26" spans="1:5" ht="30" x14ac:dyDescent="0.25">
      <c r="A26" s="31" t="s">
        <v>15</v>
      </c>
      <c r="B26" s="29" t="s">
        <v>153</v>
      </c>
      <c r="C26" s="29">
        <v>600</v>
      </c>
      <c r="D26" s="30">
        <v>4101</v>
      </c>
      <c r="E26" s="30">
        <v>4101</v>
      </c>
    </row>
    <row r="27" spans="1:5" ht="75" x14ac:dyDescent="0.25">
      <c r="A27" s="33" t="s">
        <v>225</v>
      </c>
      <c r="B27" s="29" t="s">
        <v>157</v>
      </c>
      <c r="C27" s="29"/>
      <c r="D27" s="30">
        <f t="shared" ref="D27:E27" si="7">D28</f>
        <v>200</v>
      </c>
      <c r="E27" s="30">
        <f t="shared" si="7"/>
        <v>200</v>
      </c>
    </row>
    <row r="28" spans="1:5" ht="30" x14ac:dyDescent="0.25">
      <c r="A28" s="31" t="s">
        <v>15</v>
      </c>
      <c r="B28" s="29" t="s">
        <v>157</v>
      </c>
      <c r="C28" s="29">
        <v>600</v>
      </c>
      <c r="D28" s="30">
        <v>200</v>
      </c>
      <c r="E28" s="30">
        <v>200</v>
      </c>
    </row>
    <row r="29" spans="1:5" ht="45" x14ac:dyDescent="0.25">
      <c r="A29" s="33" t="s">
        <v>42</v>
      </c>
      <c r="B29" s="29" t="s">
        <v>158</v>
      </c>
      <c r="C29" s="29"/>
      <c r="D29" s="30">
        <f t="shared" ref="D29:E29" si="8">D30</f>
        <v>658</v>
      </c>
      <c r="E29" s="30">
        <f t="shared" si="8"/>
        <v>658</v>
      </c>
    </row>
    <row r="30" spans="1:5" ht="30" x14ac:dyDescent="0.25">
      <c r="A30" s="31" t="s">
        <v>15</v>
      </c>
      <c r="B30" s="29" t="s">
        <v>158</v>
      </c>
      <c r="C30" s="29">
        <v>600</v>
      </c>
      <c r="D30" s="30">
        <v>658</v>
      </c>
      <c r="E30" s="30">
        <v>658</v>
      </c>
    </row>
    <row r="31" spans="1:5" ht="210" x14ac:dyDescent="0.25">
      <c r="A31" s="33" t="s">
        <v>52</v>
      </c>
      <c r="B31" s="29" t="s">
        <v>160</v>
      </c>
      <c r="C31" s="29"/>
      <c r="D31" s="30">
        <f t="shared" ref="D31:E31" si="9">D32</f>
        <v>6.4</v>
      </c>
      <c r="E31" s="30">
        <f t="shared" si="9"/>
        <v>6.4</v>
      </c>
    </row>
    <row r="32" spans="1:5" ht="30" x14ac:dyDescent="0.25">
      <c r="A32" s="31" t="s">
        <v>15</v>
      </c>
      <c r="B32" s="29" t="s">
        <v>160</v>
      </c>
      <c r="C32" s="29">
        <v>600</v>
      </c>
      <c r="D32" s="30">
        <v>6.4</v>
      </c>
      <c r="E32" s="30">
        <v>6.4</v>
      </c>
    </row>
    <row r="33" spans="1:5" ht="30" x14ac:dyDescent="0.25">
      <c r="A33" s="32" t="s">
        <v>129</v>
      </c>
      <c r="B33" s="25" t="s">
        <v>130</v>
      </c>
      <c r="C33" s="25"/>
      <c r="D33" s="26">
        <f>D34+D36+D38+D41+D43+D45+D47+D49+D51+D53</f>
        <v>166525.20000000001</v>
      </c>
      <c r="E33" s="26">
        <f>E34+E36+E38+E41+E43+E45+E47+E49+E51+E53</f>
        <v>146362</v>
      </c>
    </row>
    <row r="34" spans="1:5" ht="30" x14ac:dyDescent="0.25">
      <c r="A34" s="33" t="s">
        <v>27</v>
      </c>
      <c r="B34" s="29" t="s">
        <v>131</v>
      </c>
      <c r="C34" s="29"/>
      <c r="D34" s="30">
        <f t="shared" ref="D34:E34" si="10">D35</f>
        <v>42807</v>
      </c>
      <c r="E34" s="30">
        <f t="shared" si="10"/>
        <v>40200</v>
      </c>
    </row>
    <row r="35" spans="1:5" ht="30" x14ac:dyDescent="0.25">
      <c r="A35" s="31" t="s">
        <v>15</v>
      </c>
      <c r="B35" s="29" t="s">
        <v>131</v>
      </c>
      <c r="C35" s="29">
        <v>600</v>
      </c>
      <c r="D35" s="30">
        <v>42807</v>
      </c>
      <c r="E35" s="30">
        <v>40200</v>
      </c>
    </row>
    <row r="36" spans="1:5" ht="45" x14ac:dyDescent="0.25">
      <c r="A36" s="33" t="s">
        <v>140</v>
      </c>
      <c r="B36" s="29" t="s">
        <v>141</v>
      </c>
      <c r="C36" s="29"/>
      <c r="D36" s="30">
        <f t="shared" ref="D36:E36" si="11">D37</f>
        <v>6167</v>
      </c>
      <c r="E36" s="30">
        <f t="shared" si="11"/>
        <v>6167</v>
      </c>
    </row>
    <row r="37" spans="1:5" ht="30" x14ac:dyDescent="0.25">
      <c r="A37" s="31" t="s">
        <v>15</v>
      </c>
      <c r="B37" s="29" t="s">
        <v>141</v>
      </c>
      <c r="C37" s="29">
        <v>600</v>
      </c>
      <c r="D37" s="30">
        <v>6167</v>
      </c>
      <c r="E37" s="30">
        <v>6167</v>
      </c>
    </row>
    <row r="38" spans="1:5" ht="120" x14ac:dyDescent="0.25">
      <c r="A38" s="31" t="s">
        <v>148</v>
      </c>
      <c r="B38" s="29" t="s">
        <v>150</v>
      </c>
      <c r="C38" s="29"/>
      <c r="D38" s="30">
        <f t="shared" ref="D38:E38" si="12">D40+D39</f>
        <v>96179</v>
      </c>
      <c r="E38" s="30">
        <f t="shared" si="12"/>
        <v>96179</v>
      </c>
    </row>
    <row r="39" spans="1:5" ht="30" x14ac:dyDescent="0.25">
      <c r="A39" s="31" t="s">
        <v>16</v>
      </c>
      <c r="B39" s="29" t="s">
        <v>150</v>
      </c>
      <c r="C39" s="29">
        <v>200</v>
      </c>
      <c r="D39" s="30">
        <v>3223.5</v>
      </c>
      <c r="E39" s="30">
        <v>3223.5</v>
      </c>
    </row>
    <row r="40" spans="1:5" ht="30" x14ac:dyDescent="0.25">
      <c r="A40" s="31" t="s">
        <v>15</v>
      </c>
      <c r="B40" s="29" t="s">
        <v>150</v>
      </c>
      <c r="C40" s="29">
        <v>600</v>
      </c>
      <c r="D40" s="30">
        <v>92955.5</v>
      </c>
      <c r="E40" s="30">
        <v>92955.5</v>
      </c>
    </row>
    <row r="41" spans="1:5" ht="60" x14ac:dyDescent="0.25">
      <c r="A41" s="33" t="s">
        <v>151</v>
      </c>
      <c r="B41" s="29" t="s">
        <v>152</v>
      </c>
      <c r="C41" s="29"/>
      <c r="D41" s="30">
        <f t="shared" ref="D41:E41" si="13">D42</f>
        <v>1215</v>
      </c>
      <c r="E41" s="30">
        <f t="shared" si="13"/>
        <v>1215</v>
      </c>
    </row>
    <row r="42" spans="1:5" ht="30" x14ac:dyDescent="0.25">
      <c r="A42" s="31" t="s">
        <v>15</v>
      </c>
      <c r="B42" s="29" t="s">
        <v>152</v>
      </c>
      <c r="C42" s="29">
        <v>600</v>
      </c>
      <c r="D42" s="30">
        <v>1215</v>
      </c>
      <c r="E42" s="30">
        <v>1215</v>
      </c>
    </row>
    <row r="43" spans="1:5" ht="111.75" customHeight="1" x14ac:dyDescent="0.25">
      <c r="A43" s="33" t="s">
        <v>154</v>
      </c>
      <c r="B43" s="29" t="s">
        <v>155</v>
      </c>
      <c r="C43" s="29"/>
      <c r="D43" s="30">
        <f t="shared" ref="D43:E43" si="14">D44</f>
        <v>381</v>
      </c>
      <c r="E43" s="30">
        <f t="shared" si="14"/>
        <v>381</v>
      </c>
    </row>
    <row r="44" spans="1:5" ht="30" x14ac:dyDescent="0.25">
      <c r="A44" s="31" t="s">
        <v>15</v>
      </c>
      <c r="B44" s="29" t="s">
        <v>155</v>
      </c>
      <c r="C44" s="29">
        <v>600</v>
      </c>
      <c r="D44" s="30">
        <v>381</v>
      </c>
      <c r="E44" s="30">
        <v>381</v>
      </c>
    </row>
    <row r="45" spans="1:5" ht="75" x14ac:dyDescent="0.25">
      <c r="A45" s="33" t="s">
        <v>225</v>
      </c>
      <c r="B45" s="29" t="s">
        <v>202</v>
      </c>
      <c r="C45" s="29"/>
      <c r="D45" s="30">
        <f t="shared" ref="D45:E45" si="15">D46</f>
        <v>880</v>
      </c>
      <c r="E45" s="30">
        <f t="shared" si="15"/>
        <v>880</v>
      </c>
    </row>
    <row r="46" spans="1:5" ht="30" x14ac:dyDescent="0.25">
      <c r="A46" s="31" t="s">
        <v>15</v>
      </c>
      <c r="B46" s="29" t="s">
        <v>202</v>
      </c>
      <c r="C46" s="29">
        <v>600</v>
      </c>
      <c r="D46" s="30">
        <v>880</v>
      </c>
      <c r="E46" s="30">
        <v>880</v>
      </c>
    </row>
    <row r="47" spans="1:5" ht="90" x14ac:dyDescent="0.25">
      <c r="A47" s="33" t="s">
        <v>217</v>
      </c>
      <c r="B47" s="29" t="s">
        <v>147</v>
      </c>
      <c r="C47" s="29"/>
      <c r="D47" s="30">
        <f t="shared" ref="D47:E47" si="16">D48</f>
        <v>840</v>
      </c>
      <c r="E47" s="30">
        <f t="shared" si="16"/>
        <v>840</v>
      </c>
    </row>
    <row r="48" spans="1:5" ht="30" x14ac:dyDescent="0.25">
      <c r="A48" s="31" t="s">
        <v>15</v>
      </c>
      <c r="B48" s="29" t="s">
        <v>147</v>
      </c>
      <c r="C48" s="29">
        <v>600</v>
      </c>
      <c r="D48" s="30">
        <v>840</v>
      </c>
      <c r="E48" s="30">
        <v>840</v>
      </c>
    </row>
    <row r="49" spans="1:5" ht="120" x14ac:dyDescent="0.25">
      <c r="A49" s="9" t="s">
        <v>247</v>
      </c>
      <c r="B49" s="28" t="s">
        <v>248</v>
      </c>
      <c r="C49" s="29"/>
      <c r="D49" s="30">
        <f t="shared" ref="D49:E49" si="17">D50</f>
        <v>7734</v>
      </c>
      <c r="E49" s="30">
        <f t="shared" si="17"/>
        <v>0</v>
      </c>
    </row>
    <row r="50" spans="1:5" ht="30" x14ac:dyDescent="0.25">
      <c r="A50" s="31" t="s">
        <v>15</v>
      </c>
      <c r="B50" s="28" t="s">
        <v>248</v>
      </c>
      <c r="C50" s="29">
        <v>600</v>
      </c>
      <c r="D50" s="30">
        <v>7734</v>
      </c>
      <c r="E50" s="30">
        <v>0</v>
      </c>
    </row>
    <row r="51" spans="1:5" ht="75" x14ac:dyDescent="0.25">
      <c r="A51" s="31" t="s">
        <v>229</v>
      </c>
      <c r="B51" s="29" t="s">
        <v>142</v>
      </c>
      <c r="C51" s="29"/>
      <c r="D51" s="30">
        <f t="shared" ref="D51:E51" si="18">D52</f>
        <v>9822.2000000000007</v>
      </c>
      <c r="E51" s="30">
        <f t="shared" si="18"/>
        <v>0</v>
      </c>
    </row>
    <row r="52" spans="1:5" ht="30" x14ac:dyDescent="0.25">
      <c r="A52" s="31" t="s">
        <v>15</v>
      </c>
      <c r="B52" s="29" t="s">
        <v>142</v>
      </c>
      <c r="C52" s="29">
        <v>600</v>
      </c>
      <c r="D52" s="30">
        <v>9822.2000000000007</v>
      </c>
      <c r="E52" s="30">
        <v>0</v>
      </c>
    </row>
    <row r="53" spans="1:5" ht="30" x14ac:dyDescent="0.25">
      <c r="A53" s="33" t="s">
        <v>226</v>
      </c>
      <c r="B53" s="29" t="s">
        <v>230</v>
      </c>
      <c r="C53" s="29"/>
      <c r="D53" s="30">
        <f t="shared" ref="D53:E53" si="19">D54</f>
        <v>500</v>
      </c>
      <c r="E53" s="30">
        <f t="shared" si="19"/>
        <v>500</v>
      </c>
    </row>
    <row r="54" spans="1:5" ht="30" x14ac:dyDescent="0.25">
      <c r="A54" s="31" t="s">
        <v>15</v>
      </c>
      <c r="B54" s="29" t="s">
        <v>230</v>
      </c>
      <c r="C54" s="29">
        <v>600</v>
      </c>
      <c r="D54" s="30">
        <v>500</v>
      </c>
      <c r="E54" s="30">
        <v>500</v>
      </c>
    </row>
    <row r="55" spans="1:5" ht="37.5" customHeight="1" x14ac:dyDescent="0.25">
      <c r="A55" s="32" t="s">
        <v>132</v>
      </c>
      <c r="B55" s="25" t="s">
        <v>133</v>
      </c>
      <c r="C55" s="29"/>
      <c r="D55" s="30">
        <f t="shared" ref="D55:E55" si="20">D56+D58</f>
        <v>8352.2999999999993</v>
      </c>
      <c r="E55" s="30">
        <f t="shared" si="20"/>
        <v>6200</v>
      </c>
    </row>
    <row r="56" spans="1:5" ht="30" x14ac:dyDescent="0.25">
      <c r="A56" s="33" t="s">
        <v>27</v>
      </c>
      <c r="B56" s="29" t="s">
        <v>134</v>
      </c>
      <c r="C56" s="29"/>
      <c r="D56" s="30">
        <f t="shared" ref="D56:E56" si="21">D57</f>
        <v>8252.2999999999993</v>
      </c>
      <c r="E56" s="30">
        <f t="shared" si="21"/>
        <v>6100</v>
      </c>
    </row>
    <row r="57" spans="1:5" ht="30" x14ac:dyDescent="0.25">
      <c r="A57" s="31" t="s">
        <v>15</v>
      </c>
      <c r="B57" s="29" t="s">
        <v>134</v>
      </c>
      <c r="C57" s="29">
        <v>600</v>
      </c>
      <c r="D57" s="30">
        <v>8252.2999999999993</v>
      </c>
      <c r="E57" s="30">
        <v>6100</v>
      </c>
    </row>
    <row r="58" spans="1:5" ht="75" x14ac:dyDescent="0.25">
      <c r="A58" s="33" t="s">
        <v>156</v>
      </c>
      <c r="B58" s="29" t="s">
        <v>203</v>
      </c>
      <c r="C58" s="29"/>
      <c r="D58" s="30">
        <f t="shared" ref="D58:E58" si="22">D59</f>
        <v>100</v>
      </c>
      <c r="E58" s="30">
        <f t="shared" si="22"/>
        <v>100</v>
      </c>
    </row>
    <row r="59" spans="1:5" ht="30" x14ac:dyDescent="0.25">
      <c r="A59" s="31" t="s">
        <v>15</v>
      </c>
      <c r="B59" s="29" t="s">
        <v>203</v>
      </c>
      <c r="C59" s="29">
        <v>600</v>
      </c>
      <c r="D59" s="30">
        <v>100</v>
      </c>
      <c r="E59" s="30">
        <v>100</v>
      </c>
    </row>
    <row r="60" spans="1:5" ht="60" x14ac:dyDescent="0.25">
      <c r="A60" s="32" t="s">
        <v>222</v>
      </c>
      <c r="B60" s="25" t="s">
        <v>135</v>
      </c>
      <c r="C60" s="25"/>
      <c r="D60" s="26">
        <f>D61+D63+D65</f>
        <v>6908</v>
      </c>
      <c r="E60" s="26">
        <f>E61+E63+E65</f>
        <v>6908</v>
      </c>
    </row>
    <row r="61" spans="1:5" ht="45" x14ac:dyDescent="0.25">
      <c r="A61" s="33" t="s">
        <v>138</v>
      </c>
      <c r="B61" s="29" t="s">
        <v>139</v>
      </c>
      <c r="C61" s="29"/>
      <c r="D61" s="30">
        <f>D62</f>
        <v>3279</v>
      </c>
      <c r="E61" s="30">
        <f>E62</f>
        <v>3279</v>
      </c>
    </row>
    <row r="62" spans="1:5" ht="60" x14ac:dyDescent="0.25">
      <c r="A62" s="33" t="s">
        <v>17</v>
      </c>
      <c r="B62" s="29" t="s">
        <v>139</v>
      </c>
      <c r="C62" s="29">
        <v>100</v>
      </c>
      <c r="D62" s="30">
        <v>3279</v>
      </c>
      <c r="E62" s="30">
        <v>3279</v>
      </c>
    </row>
    <row r="63" spans="1:5" ht="30" x14ac:dyDescent="0.25">
      <c r="A63" s="33" t="s">
        <v>8</v>
      </c>
      <c r="B63" s="29" t="s">
        <v>136</v>
      </c>
      <c r="C63" s="29"/>
      <c r="D63" s="30">
        <f>D64</f>
        <v>3069</v>
      </c>
      <c r="E63" s="30">
        <f>E64</f>
        <v>3069</v>
      </c>
    </row>
    <row r="64" spans="1:5" ht="60" x14ac:dyDescent="0.25">
      <c r="A64" s="33" t="s">
        <v>17</v>
      </c>
      <c r="B64" s="29" t="s">
        <v>136</v>
      </c>
      <c r="C64" s="29">
        <v>100</v>
      </c>
      <c r="D64" s="30">
        <v>3069</v>
      </c>
      <c r="E64" s="30">
        <v>3069</v>
      </c>
    </row>
    <row r="65" spans="1:5" ht="45" x14ac:dyDescent="0.25">
      <c r="A65" s="31" t="s">
        <v>30</v>
      </c>
      <c r="B65" s="29" t="s">
        <v>137</v>
      </c>
      <c r="C65" s="29"/>
      <c r="D65" s="30">
        <f t="shared" ref="D65:E65" si="23">D66</f>
        <v>560</v>
      </c>
      <c r="E65" s="30">
        <f t="shared" si="23"/>
        <v>560</v>
      </c>
    </row>
    <row r="66" spans="1:5" ht="60" x14ac:dyDescent="0.25">
      <c r="A66" s="33" t="s">
        <v>17</v>
      </c>
      <c r="B66" s="29" t="s">
        <v>137</v>
      </c>
      <c r="C66" s="29">
        <v>100</v>
      </c>
      <c r="D66" s="30">
        <v>560</v>
      </c>
      <c r="E66" s="30">
        <v>560</v>
      </c>
    </row>
    <row r="67" spans="1:5" ht="39" customHeight="1" x14ac:dyDescent="0.25">
      <c r="A67" s="34" t="s">
        <v>57</v>
      </c>
      <c r="B67" s="18" t="s">
        <v>2</v>
      </c>
      <c r="C67" s="18"/>
      <c r="D67" s="22">
        <f t="shared" ref="D67:E67" si="24">D68+D71+D74+D79+D84</f>
        <v>55945.7</v>
      </c>
      <c r="E67" s="22">
        <f t="shared" si="24"/>
        <v>55945.7</v>
      </c>
    </row>
    <row r="68" spans="1:5" ht="33.75" customHeight="1" x14ac:dyDescent="0.25">
      <c r="A68" s="32" t="s">
        <v>58</v>
      </c>
      <c r="B68" s="25" t="s">
        <v>59</v>
      </c>
      <c r="C68" s="25"/>
      <c r="D68" s="26">
        <f t="shared" ref="D68:E69" si="25">D69</f>
        <v>13129.5</v>
      </c>
      <c r="E68" s="26">
        <f t="shared" si="25"/>
        <v>13129.5</v>
      </c>
    </row>
    <row r="69" spans="1:5" ht="30" x14ac:dyDescent="0.25">
      <c r="A69" s="33" t="s">
        <v>27</v>
      </c>
      <c r="B69" s="25" t="s">
        <v>60</v>
      </c>
      <c r="C69" s="29"/>
      <c r="D69" s="30">
        <f t="shared" si="25"/>
        <v>13129.5</v>
      </c>
      <c r="E69" s="30">
        <f t="shared" si="25"/>
        <v>13129.5</v>
      </c>
    </row>
    <row r="70" spans="1:5" ht="30" x14ac:dyDescent="0.25">
      <c r="A70" s="31" t="s">
        <v>15</v>
      </c>
      <c r="B70" s="25" t="s">
        <v>60</v>
      </c>
      <c r="C70" s="29">
        <v>600</v>
      </c>
      <c r="D70" s="30">
        <v>13129.5</v>
      </c>
      <c r="E70" s="30">
        <v>13129.5</v>
      </c>
    </row>
    <row r="71" spans="1:5" ht="53.25" customHeight="1" x14ac:dyDescent="0.25">
      <c r="A71" s="32" t="s">
        <v>61</v>
      </c>
      <c r="B71" s="25" t="s">
        <v>62</v>
      </c>
      <c r="C71" s="29"/>
      <c r="D71" s="26">
        <f t="shared" ref="D71:E72" si="26">D72</f>
        <v>27494.799999999999</v>
      </c>
      <c r="E71" s="26">
        <f t="shared" si="26"/>
        <v>27494.799999999999</v>
      </c>
    </row>
    <row r="72" spans="1:5" ht="38.25" customHeight="1" x14ac:dyDescent="0.25">
      <c r="A72" s="33" t="s">
        <v>27</v>
      </c>
      <c r="B72" s="25" t="s">
        <v>63</v>
      </c>
      <c r="C72" s="29"/>
      <c r="D72" s="30">
        <f t="shared" si="26"/>
        <v>27494.799999999999</v>
      </c>
      <c r="E72" s="30">
        <f t="shared" si="26"/>
        <v>27494.799999999999</v>
      </c>
    </row>
    <row r="73" spans="1:5" ht="30" x14ac:dyDescent="0.25">
      <c r="A73" s="31" t="s">
        <v>15</v>
      </c>
      <c r="B73" s="25" t="s">
        <v>63</v>
      </c>
      <c r="C73" s="29">
        <v>600</v>
      </c>
      <c r="D73" s="30">
        <v>27494.799999999999</v>
      </c>
      <c r="E73" s="30">
        <v>27494.799999999999</v>
      </c>
    </row>
    <row r="74" spans="1:5" ht="33" customHeight="1" x14ac:dyDescent="0.25">
      <c r="A74" s="32" t="s">
        <v>64</v>
      </c>
      <c r="B74" s="25" t="s">
        <v>65</v>
      </c>
      <c r="C74" s="25"/>
      <c r="D74" s="26">
        <f t="shared" ref="D74:E74" si="27">D75+D77</f>
        <v>3975.7</v>
      </c>
      <c r="E74" s="26">
        <f t="shared" si="27"/>
        <v>3975.7</v>
      </c>
    </row>
    <row r="75" spans="1:5" ht="30" x14ac:dyDescent="0.25">
      <c r="A75" s="33" t="s">
        <v>27</v>
      </c>
      <c r="B75" s="25" t="s">
        <v>66</v>
      </c>
      <c r="C75" s="29"/>
      <c r="D75" s="30">
        <f t="shared" ref="D75:E75" si="28">D76</f>
        <v>3475.7</v>
      </c>
      <c r="E75" s="30">
        <f t="shared" si="28"/>
        <v>3475.7</v>
      </c>
    </row>
    <row r="76" spans="1:5" ht="30" x14ac:dyDescent="0.25">
      <c r="A76" s="31" t="s">
        <v>15</v>
      </c>
      <c r="B76" s="25" t="s">
        <v>66</v>
      </c>
      <c r="C76" s="29">
        <v>600</v>
      </c>
      <c r="D76" s="30">
        <v>3475.7</v>
      </c>
      <c r="E76" s="30">
        <v>3475.7</v>
      </c>
    </row>
    <row r="77" spans="1:5" ht="45" x14ac:dyDescent="0.25">
      <c r="A77" s="31" t="s">
        <v>218</v>
      </c>
      <c r="B77" s="29" t="s">
        <v>67</v>
      </c>
      <c r="C77" s="29"/>
      <c r="D77" s="30">
        <f t="shared" ref="D77:E77" si="29">D78</f>
        <v>500</v>
      </c>
      <c r="E77" s="30">
        <f t="shared" si="29"/>
        <v>500</v>
      </c>
    </row>
    <row r="78" spans="1:5" ht="29.25" customHeight="1" x14ac:dyDescent="0.25">
      <c r="A78" s="31" t="s">
        <v>15</v>
      </c>
      <c r="B78" s="29" t="s">
        <v>67</v>
      </c>
      <c r="C78" s="29">
        <v>600</v>
      </c>
      <c r="D78" s="30">
        <v>500</v>
      </c>
      <c r="E78" s="30">
        <v>500</v>
      </c>
    </row>
    <row r="79" spans="1:5" ht="33.75" customHeight="1" x14ac:dyDescent="0.25">
      <c r="A79" s="32" t="s">
        <v>68</v>
      </c>
      <c r="B79" s="25" t="s">
        <v>69</v>
      </c>
      <c r="C79" s="35"/>
      <c r="D79" s="26">
        <f t="shared" ref="D79:E79" si="30">D80+D82</f>
        <v>169.7</v>
      </c>
      <c r="E79" s="26">
        <f t="shared" si="30"/>
        <v>169.7</v>
      </c>
    </row>
    <row r="80" spans="1:5" ht="30" x14ac:dyDescent="0.25">
      <c r="A80" s="31" t="s">
        <v>35</v>
      </c>
      <c r="B80" s="36" t="s">
        <v>180</v>
      </c>
      <c r="C80" s="36"/>
      <c r="D80" s="30">
        <f t="shared" ref="D80:E80" si="31">D81</f>
        <v>168</v>
      </c>
      <c r="E80" s="30">
        <f t="shared" si="31"/>
        <v>168</v>
      </c>
    </row>
    <row r="81" spans="1:5" ht="30" x14ac:dyDescent="0.25">
      <c r="A81" s="31" t="s">
        <v>16</v>
      </c>
      <c r="B81" s="36" t="s">
        <v>180</v>
      </c>
      <c r="C81" s="36" t="s">
        <v>21</v>
      </c>
      <c r="D81" s="30">
        <v>168</v>
      </c>
      <c r="E81" s="30">
        <v>168</v>
      </c>
    </row>
    <row r="82" spans="1:5" ht="30" x14ac:dyDescent="0.25">
      <c r="A82" s="31" t="s">
        <v>36</v>
      </c>
      <c r="B82" s="36" t="s">
        <v>181</v>
      </c>
      <c r="C82" s="36"/>
      <c r="D82" s="30">
        <f t="shared" ref="D82:E82" si="32">D83</f>
        <v>1.7</v>
      </c>
      <c r="E82" s="30">
        <f t="shared" si="32"/>
        <v>1.7</v>
      </c>
    </row>
    <row r="83" spans="1:5" ht="30" x14ac:dyDescent="0.25">
      <c r="A83" s="31" t="s">
        <v>16</v>
      </c>
      <c r="B83" s="36" t="s">
        <v>181</v>
      </c>
      <c r="C83" s="36" t="s">
        <v>21</v>
      </c>
      <c r="D83" s="30">
        <v>1.7</v>
      </c>
      <c r="E83" s="30">
        <v>1.7</v>
      </c>
    </row>
    <row r="84" spans="1:5" ht="53.25" customHeight="1" x14ac:dyDescent="0.25">
      <c r="A84" s="32" t="s">
        <v>70</v>
      </c>
      <c r="B84" s="25" t="s">
        <v>71</v>
      </c>
      <c r="C84" s="25"/>
      <c r="D84" s="26">
        <f t="shared" ref="D84:E84" si="33">D85+D87</f>
        <v>11176</v>
      </c>
      <c r="E84" s="26">
        <f t="shared" si="33"/>
        <v>11176</v>
      </c>
    </row>
    <row r="85" spans="1:5" ht="30" x14ac:dyDescent="0.25">
      <c r="A85" s="33" t="s">
        <v>27</v>
      </c>
      <c r="B85" s="29" t="s">
        <v>72</v>
      </c>
      <c r="C85" s="29"/>
      <c r="D85" s="30">
        <f t="shared" ref="D85:E85" si="34">D86</f>
        <v>10976</v>
      </c>
      <c r="E85" s="30">
        <f t="shared" si="34"/>
        <v>10976</v>
      </c>
    </row>
    <row r="86" spans="1:5" ht="30" x14ac:dyDescent="0.25">
      <c r="A86" s="31" t="s">
        <v>15</v>
      </c>
      <c r="B86" s="29" t="s">
        <v>72</v>
      </c>
      <c r="C86" s="29">
        <v>600</v>
      </c>
      <c r="D86" s="30">
        <v>10976</v>
      </c>
      <c r="E86" s="30">
        <v>10976</v>
      </c>
    </row>
    <row r="87" spans="1:5" ht="75" x14ac:dyDescent="0.25">
      <c r="A87" s="33" t="s">
        <v>225</v>
      </c>
      <c r="B87" s="29" t="s">
        <v>204</v>
      </c>
      <c r="C87" s="29"/>
      <c r="D87" s="30">
        <f t="shared" ref="D87:E87" si="35">D88</f>
        <v>200</v>
      </c>
      <c r="E87" s="30">
        <f t="shared" si="35"/>
        <v>200</v>
      </c>
    </row>
    <row r="88" spans="1:5" ht="30" x14ac:dyDescent="0.25">
      <c r="A88" s="31" t="s">
        <v>15</v>
      </c>
      <c r="B88" s="29" t="s">
        <v>204</v>
      </c>
      <c r="C88" s="29">
        <v>600</v>
      </c>
      <c r="D88" s="30">
        <v>200</v>
      </c>
      <c r="E88" s="30">
        <v>200</v>
      </c>
    </row>
    <row r="89" spans="1:5" ht="57" x14ac:dyDescent="0.25">
      <c r="A89" s="34" t="s">
        <v>37</v>
      </c>
      <c r="B89" s="18" t="s">
        <v>3</v>
      </c>
      <c r="C89" s="18"/>
      <c r="D89" s="22">
        <f t="shared" ref="D89:E89" si="36">D90</f>
        <v>300</v>
      </c>
      <c r="E89" s="22">
        <f t="shared" si="36"/>
        <v>300</v>
      </c>
    </row>
    <row r="90" spans="1:5" ht="38.25" customHeight="1" x14ac:dyDescent="0.25">
      <c r="A90" s="32" t="s">
        <v>95</v>
      </c>
      <c r="B90" s="25" t="s">
        <v>96</v>
      </c>
      <c r="C90" s="25"/>
      <c r="D90" s="26">
        <f>D91+D93</f>
        <v>300</v>
      </c>
      <c r="E90" s="26">
        <f>E91+E93</f>
        <v>300</v>
      </c>
    </row>
    <row r="91" spans="1:5" ht="63" customHeight="1" x14ac:dyDescent="0.25">
      <c r="A91" s="31" t="s">
        <v>231</v>
      </c>
      <c r="B91" s="29" t="s">
        <v>97</v>
      </c>
      <c r="C91" s="29"/>
      <c r="D91" s="30">
        <f t="shared" ref="D91:E91" si="37">D92</f>
        <v>100</v>
      </c>
      <c r="E91" s="30">
        <f t="shared" si="37"/>
        <v>100</v>
      </c>
    </row>
    <row r="92" spans="1:5" ht="30" x14ac:dyDescent="0.25">
      <c r="A92" s="31" t="s">
        <v>16</v>
      </c>
      <c r="B92" s="29" t="s">
        <v>97</v>
      </c>
      <c r="C92" s="29">
        <v>200</v>
      </c>
      <c r="D92" s="30">
        <v>100</v>
      </c>
      <c r="E92" s="30">
        <v>100</v>
      </c>
    </row>
    <row r="93" spans="1:5" ht="68.25" customHeight="1" x14ac:dyDescent="0.25">
      <c r="A93" s="33" t="s">
        <v>232</v>
      </c>
      <c r="B93" s="29" t="s">
        <v>105</v>
      </c>
      <c r="C93" s="29"/>
      <c r="D93" s="30">
        <f t="shared" ref="D93:E93" si="38">D94+D95</f>
        <v>200</v>
      </c>
      <c r="E93" s="30">
        <f t="shared" si="38"/>
        <v>200</v>
      </c>
    </row>
    <row r="94" spans="1:5" ht="30" x14ac:dyDescent="0.25">
      <c r="A94" s="31" t="s">
        <v>16</v>
      </c>
      <c r="B94" s="29" t="s">
        <v>105</v>
      </c>
      <c r="C94" s="29">
        <v>200</v>
      </c>
      <c r="D94" s="30">
        <v>200</v>
      </c>
      <c r="E94" s="30">
        <v>200</v>
      </c>
    </row>
    <row r="95" spans="1:5" x14ac:dyDescent="0.25">
      <c r="A95" s="31" t="s">
        <v>18</v>
      </c>
      <c r="B95" s="29" t="s">
        <v>105</v>
      </c>
      <c r="C95" s="36" t="s">
        <v>24</v>
      </c>
      <c r="D95" s="37">
        <v>0</v>
      </c>
      <c r="E95" s="37">
        <v>0</v>
      </c>
    </row>
    <row r="96" spans="1:5" ht="42.75" x14ac:dyDescent="0.25">
      <c r="A96" s="34" t="s">
        <v>38</v>
      </c>
      <c r="B96" s="18" t="s">
        <v>4</v>
      </c>
      <c r="C96" s="18"/>
      <c r="D96" s="22">
        <f>D97+D102+D107</f>
        <v>377.5</v>
      </c>
      <c r="E96" s="22">
        <f>E97+E102+E107</f>
        <v>377.5</v>
      </c>
    </row>
    <row r="97" spans="1:5" ht="75" x14ac:dyDescent="0.25">
      <c r="A97" s="32" t="s">
        <v>73</v>
      </c>
      <c r="B97" s="25" t="s">
        <v>74</v>
      </c>
      <c r="C97" s="25"/>
      <c r="D97" s="26">
        <f>D98+D100</f>
        <v>77.8</v>
      </c>
      <c r="E97" s="26">
        <f>E98+E100</f>
        <v>77.8</v>
      </c>
    </row>
    <row r="98" spans="1:5" ht="60" x14ac:dyDescent="0.25">
      <c r="A98" s="38" t="s">
        <v>167</v>
      </c>
      <c r="B98" s="29" t="s">
        <v>168</v>
      </c>
      <c r="C98" s="29"/>
      <c r="D98" s="30">
        <f>D99</f>
        <v>77</v>
      </c>
      <c r="E98" s="30">
        <f>E99</f>
        <v>77</v>
      </c>
    </row>
    <row r="99" spans="1:5" ht="60" x14ac:dyDescent="0.25">
      <c r="A99" s="33" t="s">
        <v>17</v>
      </c>
      <c r="B99" s="29" t="s">
        <v>168</v>
      </c>
      <c r="C99" s="29">
        <v>100</v>
      </c>
      <c r="D99" s="30">
        <v>77</v>
      </c>
      <c r="E99" s="30">
        <v>77</v>
      </c>
    </row>
    <row r="100" spans="1:5" ht="60" x14ac:dyDescent="0.25">
      <c r="A100" s="38" t="s">
        <v>169</v>
      </c>
      <c r="B100" s="29" t="s">
        <v>170</v>
      </c>
      <c r="C100" s="29"/>
      <c r="D100" s="30">
        <f>D101</f>
        <v>0.8</v>
      </c>
      <c r="E100" s="30">
        <f>E101</f>
        <v>0.8</v>
      </c>
    </row>
    <row r="101" spans="1:5" ht="60" x14ac:dyDescent="0.25">
      <c r="A101" s="33" t="s">
        <v>17</v>
      </c>
      <c r="B101" s="29" t="s">
        <v>170</v>
      </c>
      <c r="C101" s="29">
        <v>100</v>
      </c>
      <c r="D101" s="30">
        <v>0.8</v>
      </c>
      <c r="E101" s="30">
        <v>0.8</v>
      </c>
    </row>
    <row r="102" spans="1:5" ht="90" customHeight="1" x14ac:dyDescent="0.25">
      <c r="A102" s="23" t="s">
        <v>75</v>
      </c>
      <c r="B102" s="25" t="s">
        <v>76</v>
      </c>
      <c r="C102" s="25"/>
      <c r="D102" s="26">
        <f>D103+D105</f>
        <v>232.3</v>
      </c>
      <c r="E102" s="26">
        <f>E103+E105</f>
        <v>232.3</v>
      </c>
    </row>
    <row r="103" spans="1:5" ht="75" x14ac:dyDescent="0.25">
      <c r="A103" s="31" t="s">
        <v>171</v>
      </c>
      <c r="B103" s="29" t="s">
        <v>172</v>
      </c>
      <c r="C103" s="29"/>
      <c r="D103" s="30">
        <f t="shared" ref="D103:E103" si="39">D104</f>
        <v>230</v>
      </c>
      <c r="E103" s="30">
        <f t="shared" si="39"/>
        <v>230</v>
      </c>
    </row>
    <row r="104" spans="1:5" ht="60" x14ac:dyDescent="0.25">
      <c r="A104" s="33" t="s">
        <v>17</v>
      </c>
      <c r="B104" s="29" t="s">
        <v>172</v>
      </c>
      <c r="C104" s="29">
        <v>100</v>
      </c>
      <c r="D104" s="30">
        <v>230</v>
      </c>
      <c r="E104" s="30">
        <v>230</v>
      </c>
    </row>
    <row r="105" spans="1:5" ht="75" x14ac:dyDescent="0.25">
      <c r="A105" s="31" t="s">
        <v>44</v>
      </c>
      <c r="B105" s="29" t="s">
        <v>173</v>
      </c>
      <c r="C105" s="29"/>
      <c r="D105" s="30">
        <f t="shared" ref="D105:E105" si="40">D106</f>
        <v>2.2999999999999998</v>
      </c>
      <c r="E105" s="30">
        <f t="shared" si="40"/>
        <v>2.2999999999999998</v>
      </c>
    </row>
    <row r="106" spans="1:5" ht="60" x14ac:dyDescent="0.25">
      <c r="A106" s="33" t="s">
        <v>17</v>
      </c>
      <c r="B106" s="29" t="s">
        <v>173</v>
      </c>
      <c r="C106" s="29">
        <v>100</v>
      </c>
      <c r="D106" s="30">
        <v>2.2999999999999998</v>
      </c>
      <c r="E106" s="30">
        <v>2.2999999999999998</v>
      </c>
    </row>
    <row r="107" spans="1:5" ht="54.75" customHeight="1" x14ac:dyDescent="0.25">
      <c r="A107" s="39" t="s">
        <v>77</v>
      </c>
      <c r="B107" s="35" t="s">
        <v>78</v>
      </c>
      <c r="C107" s="35"/>
      <c r="D107" s="40">
        <f>D108+D110</f>
        <v>67.400000000000006</v>
      </c>
      <c r="E107" s="40">
        <f>E108+E110</f>
        <v>67.400000000000006</v>
      </c>
    </row>
    <row r="108" spans="1:5" ht="67.5" customHeight="1" x14ac:dyDescent="0.25">
      <c r="A108" s="38" t="s">
        <v>174</v>
      </c>
      <c r="B108" s="29" t="s">
        <v>176</v>
      </c>
      <c r="C108" s="36"/>
      <c r="D108" s="37">
        <f t="shared" ref="D108:E108" si="41">D109</f>
        <v>64</v>
      </c>
      <c r="E108" s="37">
        <f t="shared" si="41"/>
        <v>64</v>
      </c>
    </row>
    <row r="109" spans="1:5" ht="30" x14ac:dyDescent="0.25">
      <c r="A109" s="38" t="s">
        <v>16</v>
      </c>
      <c r="B109" s="29" t="s">
        <v>176</v>
      </c>
      <c r="C109" s="36" t="s">
        <v>21</v>
      </c>
      <c r="D109" s="37">
        <v>64</v>
      </c>
      <c r="E109" s="37">
        <v>64</v>
      </c>
    </row>
    <row r="110" spans="1:5" ht="60" x14ac:dyDescent="0.25">
      <c r="A110" s="38" t="s">
        <v>175</v>
      </c>
      <c r="B110" s="29" t="s">
        <v>177</v>
      </c>
      <c r="C110" s="36"/>
      <c r="D110" s="37">
        <f t="shared" ref="D110:E110" si="42">D111</f>
        <v>3.4</v>
      </c>
      <c r="E110" s="37">
        <f t="shared" si="42"/>
        <v>3.4</v>
      </c>
    </row>
    <row r="111" spans="1:5" ht="30" x14ac:dyDescent="0.25">
      <c r="A111" s="38" t="s">
        <v>16</v>
      </c>
      <c r="B111" s="29" t="s">
        <v>177</v>
      </c>
      <c r="C111" s="36" t="s">
        <v>21</v>
      </c>
      <c r="D111" s="37">
        <v>3.4</v>
      </c>
      <c r="E111" s="37">
        <v>3.4</v>
      </c>
    </row>
    <row r="112" spans="1:5" ht="57" x14ac:dyDescent="0.25">
      <c r="A112" s="34" t="s">
        <v>207</v>
      </c>
      <c r="B112" s="18" t="s">
        <v>5</v>
      </c>
      <c r="C112" s="18"/>
      <c r="D112" s="22">
        <f>D113+D120+D143</f>
        <v>34502.300000000003</v>
      </c>
      <c r="E112" s="22">
        <f>E113+E120+E143</f>
        <v>31365.1</v>
      </c>
    </row>
    <row r="113" spans="1:5" ht="39.75" customHeight="1" x14ac:dyDescent="0.25">
      <c r="A113" s="32" t="s">
        <v>79</v>
      </c>
      <c r="B113" s="25" t="s">
        <v>80</v>
      </c>
      <c r="C113" s="25"/>
      <c r="D113" s="26">
        <f>D114+D116+D118</f>
        <v>12030.5</v>
      </c>
      <c r="E113" s="26">
        <f>E114+E116+E118</f>
        <v>10919.6</v>
      </c>
    </row>
    <row r="114" spans="1:5" ht="53.25" customHeight="1" x14ac:dyDescent="0.25">
      <c r="A114" s="31" t="s">
        <v>81</v>
      </c>
      <c r="B114" s="29" t="s">
        <v>233</v>
      </c>
      <c r="C114" s="29"/>
      <c r="D114" s="30">
        <f t="shared" ref="D114:E114" si="43">D115</f>
        <v>10000</v>
      </c>
      <c r="E114" s="30">
        <f t="shared" si="43"/>
        <v>9000</v>
      </c>
    </row>
    <row r="115" spans="1:5" ht="30" x14ac:dyDescent="0.25">
      <c r="A115" s="31" t="s">
        <v>16</v>
      </c>
      <c r="B115" s="29" t="s">
        <v>233</v>
      </c>
      <c r="C115" s="29">
        <v>200</v>
      </c>
      <c r="D115" s="30">
        <v>10000</v>
      </c>
      <c r="E115" s="30">
        <v>9000</v>
      </c>
    </row>
    <row r="116" spans="1:5" ht="47.25" customHeight="1" x14ac:dyDescent="0.25">
      <c r="A116" s="31" t="s">
        <v>216</v>
      </c>
      <c r="B116" s="29" t="s">
        <v>234</v>
      </c>
      <c r="C116" s="29"/>
      <c r="D116" s="30">
        <f t="shared" ref="D116:E116" si="44">D117</f>
        <v>1328</v>
      </c>
      <c r="E116" s="30">
        <f t="shared" si="44"/>
        <v>1328</v>
      </c>
    </row>
    <row r="117" spans="1:5" ht="30" x14ac:dyDescent="0.25">
      <c r="A117" s="31" t="s">
        <v>16</v>
      </c>
      <c r="B117" s="29" t="s">
        <v>234</v>
      </c>
      <c r="C117" s="29">
        <v>200</v>
      </c>
      <c r="D117" s="30">
        <v>1328</v>
      </c>
      <c r="E117" s="30">
        <v>1328</v>
      </c>
    </row>
    <row r="118" spans="1:5" ht="39.75" customHeight="1" x14ac:dyDescent="0.25">
      <c r="A118" s="31" t="s">
        <v>82</v>
      </c>
      <c r="B118" s="29" t="s">
        <v>235</v>
      </c>
      <c r="C118" s="29"/>
      <c r="D118" s="30">
        <f t="shared" ref="D118:E118" si="45">D119</f>
        <v>702.5</v>
      </c>
      <c r="E118" s="30">
        <f t="shared" si="45"/>
        <v>591.6</v>
      </c>
    </row>
    <row r="119" spans="1:5" ht="30" x14ac:dyDescent="0.25">
      <c r="A119" s="31" t="s">
        <v>16</v>
      </c>
      <c r="B119" s="29" t="s">
        <v>235</v>
      </c>
      <c r="C119" s="29">
        <v>200</v>
      </c>
      <c r="D119" s="30">
        <v>702.5</v>
      </c>
      <c r="E119" s="30">
        <v>591.6</v>
      </c>
    </row>
    <row r="120" spans="1:5" ht="24" customHeight="1" x14ac:dyDescent="0.25">
      <c r="A120" s="23" t="s">
        <v>83</v>
      </c>
      <c r="B120" s="25" t="s">
        <v>84</v>
      </c>
      <c r="C120" s="25"/>
      <c r="D120" s="26">
        <f t="shared" ref="D120:E120" si="46">D121+D123+D125+D127+D129+D131+D133+D135+D139+D141+D137</f>
        <v>17683.8</v>
      </c>
      <c r="E120" s="26">
        <f t="shared" si="46"/>
        <v>17832.5</v>
      </c>
    </row>
    <row r="121" spans="1:5" ht="51" customHeight="1" x14ac:dyDescent="0.25">
      <c r="A121" s="31" t="s">
        <v>88</v>
      </c>
      <c r="B121" s="29" t="s">
        <v>86</v>
      </c>
      <c r="C121" s="29"/>
      <c r="D121" s="37">
        <f t="shared" ref="D121:E121" si="47">D122</f>
        <v>10170</v>
      </c>
      <c r="E121" s="37">
        <f t="shared" si="47"/>
        <v>10170</v>
      </c>
    </row>
    <row r="122" spans="1:5" ht="38.25" customHeight="1" x14ac:dyDescent="0.25">
      <c r="A122" s="31" t="s">
        <v>16</v>
      </c>
      <c r="B122" s="29" t="s">
        <v>86</v>
      </c>
      <c r="C122" s="29">
        <v>200</v>
      </c>
      <c r="D122" s="37">
        <v>10170</v>
      </c>
      <c r="E122" s="37">
        <v>10170</v>
      </c>
    </row>
    <row r="123" spans="1:5" ht="35.25" customHeight="1" x14ac:dyDescent="0.25">
      <c r="A123" s="33" t="s">
        <v>45</v>
      </c>
      <c r="B123" s="29" t="s">
        <v>87</v>
      </c>
      <c r="C123" s="29"/>
      <c r="D123" s="37">
        <f t="shared" ref="D123:E123" si="48">D124</f>
        <v>1029</v>
      </c>
      <c r="E123" s="37">
        <f t="shared" si="48"/>
        <v>1029</v>
      </c>
    </row>
    <row r="124" spans="1:5" ht="32.25" customHeight="1" x14ac:dyDescent="0.25">
      <c r="A124" s="31" t="s">
        <v>16</v>
      </c>
      <c r="B124" s="29" t="s">
        <v>87</v>
      </c>
      <c r="C124" s="29">
        <v>200</v>
      </c>
      <c r="D124" s="37">
        <v>1029</v>
      </c>
      <c r="E124" s="37">
        <v>1029</v>
      </c>
    </row>
    <row r="125" spans="1:5" ht="24" customHeight="1" x14ac:dyDescent="0.25">
      <c r="A125" s="31" t="s">
        <v>46</v>
      </c>
      <c r="B125" s="29" t="s">
        <v>89</v>
      </c>
      <c r="C125" s="29"/>
      <c r="D125" s="37">
        <f t="shared" ref="D125:E125" si="49">D126</f>
        <v>1021</v>
      </c>
      <c r="E125" s="37">
        <f t="shared" si="49"/>
        <v>1021</v>
      </c>
    </row>
    <row r="126" spans="1:5" ht="39.75" customHeight="1" x14ac:dyDescent="0.25">
      <c r="A126" s="31" t="s">
        <v>16</v>
      </c>
      <c r="B126" s="29" t="s">
        <v>89</v>
      </c>
      <c r="C126" s="29">
        <v>200</v>
      </c>
      <c r="D126" s="37">
        <v>1021</v>
      </c>
      <c r="E126" s="37">
        <v>1021</v>
      </c>
    </row>
    <row r="127" spans="1:5" ht="39.75" customHeight="1" x14ac:dyDescent="0.25">
      <c r="A127" s="31" t="s">
        <v>55</v>
      </c>
      <c r="B127" s="29" t="s">
        <v>90</v>
      </c>
      <c r="C127" s="29"/>
      <c r="D127" s="37">
        <f t="shared" ref="D127:E127" si="50">D128</f>
        <v>1741</v>
      </c>
      <c r="E127" s="37">
        <f t="shared" si="50"/>
        <v>1716.7</v>
      </c>
    </row>
    <row r="128" spans="1:5" ht="33" customHeight="1" x14ac:dyDescent="0.25">
      <c r="A128" s="31" t="s">
        <v>16</v>
      </c>
      <c r="B128" s="29" t="s">
        <v>90</v>
      </c>
      <c r="C128" s="29">
        <v>200</v>
      </c>
      <c r="D128" s="37">
        <v>1741</v>
      </c>
      <c r="E128" s="37">
        <v>1716.7</v>
      </c>
    </row>
    <row r="129" spans="1:5" ht="48.75" customHeight="1" x14ac:dyDescent="0.25">
      <c r="A129" s="31" t="s">
        <v>92</v>
      </c>
      <c r="B129" s="29" t="s">
        <v>91</v>
      </c>
      <c r="C129" s="29"/>
      <c r="D129" s="37">
        <f t="shared" ref="D129:E129" si="51">D130</f>
        <v>630</v>
      </c>
      <c r="E129" s="37">
        <f t="shared" si="51"/>
        <v>630</v>
      </c>
    </row>
    <row r="130" spans="1:5" ht="33" customHeight="1" x14ac:dyDescent="0.25">
      <c r="A130" s="31" t="s">
        <v>16</v>
      </c>
      <c r="B130" s="29" t="s">
        <v>91</v>
      </c>
      <c r="C130" s="29">
        <v>200</v>
      </c>
      <c r="D130" s="37">
        <v>630</v>
      </c>
      <c r="E130" s="37">
        <v>630</v>
      </c>
    </row>
    <row r="131" spans="1:5" ht="39" customHeight="1" x14ac:dyDescent="0.25">
      <c r="A131" s="31" t="s">
        <v>47</v>
      </c>
      <c r="B131" s="29" t="s">
        <v>85</v>
      </c>
      <c r="C131" s="29"/>
      <c r="D131" s="37">
        <f t="shared" ref="D131:E131" si="52">D132</f>
        <v>489</v>
      </c>
      <c r="E131" s="37">
        <f t="shared" si="52"/>
        <v>462</v>
      </c>
    </row>
    <row r="132" spans="1:5" ht="39" customHeight="1" x14ac:dyDescent="0.25">
      <c r="A132" s="31" t="s">
        <v>16</v>
      </c>
      <c r="B132" s="29" t="s">
        <v>85</v>
      </c>
      <c r="C132" s="29">
        <v>200</v>
      </c>
      <c r="D132" s="37">
        <v>489</v>
      </c>
      <c r="E132" s="37">
        <v>462</v>
      </c>
    </row>
    <row r="133" spans="1:5" ht="90" x14ac:dyDescent="0.25">
      <c r="A133" s="38" t="s">
        <v>165</v>
      </c>
      <c r="B133" s="29" t="s">
        <v>166</v>
      </c>
      <c r="C133" s="29"/>
      <c r="D133" s="30">
        <f t="shared" ref="D133:E133" si="53">D134</f>
        <v>600</v>
      </c>
      <c r="E133" s="30">
        <f t="shared" si="53"/>
        <v>700</v>
      </c>
    </row>
    <row r="134" spans="1:5" ht="30" x14ac:dyDescent="0.25">
      <c r="A134" s="31" t="s">
        <v>16</v>
      </c>
      <c r="B134" s="29" t="s">
        <v>166</v>
      </c>
      <c r="C134" s="29">
        <v>200</v>
      </c>
      <c r="D134" s="30">
        <v>600</v>
      </c>
      <c r="E134" s="30">
        <v>700</v>
      </c>
    </row>
    <row r="135" spans="1:5" ht="36.75" customHeight="1" x14ac:dyDescent="0.25">
      <c r="A135" s="38" t="s">
        <v>50</v>
      </c>
      <c r="B135" s="29" t="s">
        <v>178</v>
      </c>
      <c r="C135" s="29"/>
      <c r="D135" s="30">
        <f t="shared" ref="D135:E135" si="54">D136</f>
        <v>196</v>
      </c>
      <c r="E135" s="30">
        <f t="shared" si="54"/>
        <v>196</v>
      </c>
    </row>
    <row r="136" spans="1:5" ht="30" x14ac:dyDescent="0.25">
      <c r="A136" s="31" t="s">
        <v>16</v>
      </c>
      <c r="B136" s="29" t="s">
        <v>178</v>
      </c>
      <c r="C136" s="29">
        <v>200</v>
      </c>
      <c r="D136" s="30">
        <v>196</v>
      </c>
      <c r="E136" s="30">
        <v>196</v>
      </c>
    </row>
    <row r="137" spans="1:5" ht="84" customHeight="1" x14ac:dyDescent="0.25">
      <c r="A137" s="33" t="s">
        <v>186</v>
      </c>
      <c r="B137" s="29" t="s">
        <v>187</v>
      </c>
      <c r="C137" s="29"/>
      <c r="D137" s="30">
        <f t="shared" ref="D137:E137" si="55">D138</f>
        <v>1486</v>
      </c>
      <c r="E137" s="30">
        <f t="shared" si="55"/>
        <v>1486</v>
      </c>
    </row>
    <row r="138" spans="1:5" ht="30" x14ac:dyDescent="0.25">
      <c r="A138" s="31" t="s">
        <v>16</v>
      </c>
      <c r="B138" s="29" t="s">
        <v>187</v>
      </c>
      <c r="C138" s="29">
        <v>200</v>
      </c>
      <c r="D138" s="30">
        <v>1486</v>
      </c>
      <c r="E138" s="30">
        <v>1486</v>
      </c>
    </row>
    <row r="139" spans="1:5" ht="90" x14ac:dyDescent="0.25">
      <c r="A139" s="31" t="s">
        <v>200</v>
      </c>
      <c r="B139" s="29" t="s">
        <v>201</v>
      </c>
      <c r="C139" s="29"/>
      <c r="D139" s="30">
        <f t="shared" ref="D139:E139" si="56">D140</f>
        <v>300</v>
      </c>
      <c r="E139" s="30">
        <f t="shared" si="56"/>
        <v>400</v>
      </c>
    </row>
    <row r="140" spans="1:5" ht="30" x14ac:dyDescent="0.25">
      <c r="A140" s="31" t="s">
        <v>16</v>
      </c>
      <c r="B140" s="29" t="s">
        <v>201</v>
      </c>
      <c r="C140" s="29">
        <v>200</v>
      </c>
      <c r="D140" s="30">
        <v>300</v>
      </c>
      <c r="E140" s="30">
        <v>400</v>
      </c>
    </row>
    <row r="141" spans="1:5" ht="30" x14ac:dyDescent="0.25">
      <c r="A141" s="31" t="s">
        <v>51</v>
      </c>
      <c r="B141" s="29" t="s">
        <v>179</v>
      </c>
      <c r="C141" s="29"/>
      <c r="D141" s="30">
        <f t="shared" ref="D141:E141" si="57">D142</f>
        <v>21.8</v>
      </c>
      <c r="E141" s="30">
        <f t="shared" si="57"/>
        <v>21.8</v>
      </c>
    </row>
    <row r="142" spans="1:5" ht="30" x14ac:dyDescent="0.25">
      <c r="A142" s="31" t="s">
        <v>16</v>
      </c>
      <c r="B142" s="29" t="s">
        <v>179</v>
      </c>
      <c r="C142" s="29">
        <v>200</v>
      </c>
      <c r="D142" s="30">
        <v>21.8</v>
      </c>
      <c r="E142" s="30">
        <v>21.8</v>
      </c>
    </row>
    <row r="143" spans="1:5" ht="39" customHeight="1" x14ac:dyDescent="0.25">
      <c r="A143" s="32" t="s">
        <v>244</v>
      </c>
      <c r="B143" s="25" t="s">
        <v>93</v>
      </c>
      <c r="C143" s="25"/>
      <c r="D143" s="26">
        <f>D144+D146+D148</f>
        <v>4788</v>
      </c>
      <c r="E143" s="26">
        <f>E144+E146+E148</f>
        <v>2613</v>
      </c>
    </row>
    <row r="144" spans="1:5" ht="81" customHeight="1" x14ac:dyDescent="0.25">
      <c r="A144" s="33" t="s">
        <v>94</v>
      </c>
      <c r="B144" s="29" t="s">
        <v>236</v>
      </c>
      <c r="C144" s="29"/>
      <c r="D144" s="30">
        <f t="shared" ref="D144:E144" si="58">D145</f>
        <v>869</v>
      </c>
      <c r="E144" s="30">
        <f t="shared" si="58"/>
        <v>0</v>
      </c>
    </row>
    <row r="145" spans="1:5" ht="30" x14ac:dyDescent="0.25">
      <c r="A145" s="31" t="s">
        <v>16</v>
      </c>
      <c r="B145" s="29" t="s">
        <v>236</v>
      </c>
      <c r="C145" s="29">
        <v>200</v>
      </c>
      <c r="D145" s="30">
        <v>869</v>
      </c>
      <c r="E145" s="30">
        <v>0</v>
      </c>
    </row>
    <row r="146" spans="1:5" ht="60" x14ac:dyDescent="0.25">
      <c r="A146" s="33" t="s">
        <v>185</v>
      </c>
      <c r="B146" s="29" t="s">
        <v>237</v>
      </c>
      <c r="C146" s="29"/>
      <c r="D146" s="30">
        <f t="shared" ref="D146:E146" si="59">D147</f>
        <v>2613</v>
      </c>
      <c r="E146" s="30">
        <f t="shared" si="59"/>
        <v>2613</v>
      </c>
    </row>
    <row r="147" spans="1:5" ht="30" x14ac:dyDescent="0.25">
      <c r="A147" s="33" t="s">
        <v>26</v>
      </c>
      <c r="B147" s="29" t="s">
        <v>237</v>
      </c>
      <c r="C147" s="29">
        <v>400</v>
      </c>
      <c r="D147" s="30">
        <v>2613</v>
      </c>
      <c r="E147" s="30">
        <v>2613</v>
      </c>
    </row>
    <row r="148" spans="1:5" ht="80.25" customHeight="1" x14ac:dyDescent="0.25">
      <c r="A148" s="33" t="s">
        <v>184</v>
      </c>
      <c r="B148" s="29" t="s">
        <v>238</v>
      </c>
      <c r="C148" s="29"/>
      <c r="D148" s="30">
        <f t="shared" ref="D148:E148" si="60">D149</f>
        <v>1306</v>
      </c>
      <c r="E148" s="30">
        <f t="shared" si="60"/>
        <v>0</v>
      </c>
    </row>
    <row r="149" spans="1:5" ht="30" x14ac:dyDescent="0.25">
      <c r="A149" s="33" t="s">
        <v>26</v>
      </c>
      <c r="B149" s="29" t="s">
        <v>238</v>
      </c>
      <c r="C149" s="29">
        <v>400</v>
      </c>
      <c r="D149" s="30">
        <v>1306</v>
      </c>
      <c r="E149" s="30">
        <v>0</v>
      </c>
    </row>
    <row r="150" spans="1:5" ht="57" x14ac:dyDescent="0.25">
      <c r="A150" s="34" t="s">
        <v>228</v>
      </c>
      <c r="B150" s="18" t="s">
        <v>6</v>
      </c>
      <c r="C150" s="18"/>
      <c r="D150" s="22">
        <f t="shared" ref="D150:E150" si="61">D151</f>
        <v>76614</v>
      </c>
      <c r="E150" s="22">
        <f t="shared" si="61"/>
        <v>89614</v>
      </c>
    </row>
    <row r="151" spans="1:5" ht="60" x14ac:dyDescent="0.25">
      <c r="A151" s="32" t="s">
        <v>243</v>
      </c>
      <c r="B151" s="25" t="s">
        <v>212</v>
      </c>
      <c r="C151" s="25"/>
      <c r="D151" s="26">
        <f t="shared" ref="D151:E151" si="62">D152+D154+D156+D158+D160</f>
        <v>76614</v>
      </c>
      <c r="E151" s="26">
        <f t="shared" si="62"/>
        <v>89614</v>
      </c>
    </row>
    <row r="152" spans="1:5" ht="67.5" customHeight="1" x14ac:dyDescent="0.25">
      <c r="A152" s="38" t="s">
        <v>209</v>
      </c>
      <c r="B152" s="29" t="s">
        <v>219</v>
      </c>
      <c r="C152" s="29"/>
      <c r="D152" s="30">
        <f t="shared" ref="D152:E152" si="63">D153</f>
        <v>46099.9</v>
      </c>
      <c r="E152" s="30">
        <f t="shared" si="63"/>
        <v>58890.8</v>
      </c>
    </row>
    <row r="153" spans="1:5" ht="30" x14ac:dyDescent="0.25">
      <c r="A153" s="31" t="s">
        <v>16</v>
      </c>
      <c r="B153" s="29" t="s">
        <v>219</v>
      </c>
      <c r="C153" s="29">
        <v>200</v>
      </c>
      <c r="D153" s="30">
        <v>46099.9</v>
      </c>
      <c r="E153" s="30">
        <v>58890.8</v>
      </c>
    </row>
    <row r="154" spans="1:5" ht="30" x14ac:dyDescent="0.25">
      <c r="A154" s="38" t="s">
        <v>210</v>
      </c>
      <c r="B154" s="29" t="s">
        <v>220</v>
      </c>
      <c r="C154" s="36"/>
      <c r="D154" s="30">
        <f t="shared" ref="D154:E154" si="64">D155</f>
        <v>1000</v>
      </c>
      <c r="E154" s="30">
        <f t="shared" si="64"/>
        <v>1000</v>
      </c>
    </row>
    <row r="155" spans="1:5" ht="30" x14ac:dyDescent="0.25">
      <c r="A155" s="31" t="s">
        <v>16</v>
      </c>
      <c r="B155" s="29" t="s">
        <v>220</v>
      </c>
      <c r="C155" s="36" t="s">
        <v>21</v>
      </c>
      <c r="D155" s="30">
        <v>1000</v>
      </c>
      <c r="E155" s="30">
        <v>1000</v>
      </c>
    </row>
    <row r="156" spans="1:5" ht="45" x14ac:dyDescent="0.25">
      <c r="A156" s="33" t="s">
        <v>211</v>
      </c>
      <c r="B156" s="29" t="s">
        <v>221</v>
      </c>
      <c r="C156" s="29"/>
      <c r="D156" s="30">
        <f t="shared" ref="D156:E156" si="65">D157</f>
        <v>100</v>
      </c>
      <c r="E156" s="30">
        <f t="shared" si="65"/>
        <v>100</v>
      </c>
    </row>
    <row r="157" spans="1:5" ht="30" x14ac:dyDescent="0.25">
      <c r="A157" s="31" t="s">
        <v>16</v>
      </c>
      <c r="B157" s="29" t="s">
        <v>221</v>
      </c>
      <c r="C157" s="29">
        <v>200</v>
      </c>
      <c r="D157" s="30">
        <v>100</v>
      </c>
      <c r="E157" s="30">
        <v>100</v>
      </c>
    </row>
    <row r="158" spans="1:5" ht="30" x14ac:dyDescent="0.25">
      <c r="A158" s="33" t="s">
        <v>163</v>
      </c>
      <c r="B158" s="29" t="s">
        <v>239</v>
      </c>
      <c r="C158" s="29"/>
      <c r="D158" s="30">
        <f t="shared" ref="D158:E158" si="66">D159</f>
        <v>29120</v>
      </c>
      <c r="E158" s="30">
        <f t="shared" si="66"/>
        <v>29327</v>
      </c>
    </row>
    <row r="159" spans="1:5" ht="30" x14ac:dyDescent="0.25">
      <c r="A159" s="31" t="s">
        <v>16</v>
      </c>
      <c r="B159" s="29" t="s">
        <v>239</v>
      </c>
      <c r="C159" s="29">
        <v>200</v>
      </c>
      <c r="D159" s="30">
        <v>29120</v>
      </c>
      <c r="E159" s="30">
        <v>29327</v>
      </c>
    </row>
    <row r="160" spans="1:5" ht="35.25" customHeight="1" x14ac:dyDescent="0.25">
      <c r="A160" s="33" t="s">
        <v>164</v>
      </c>
      <c r="B160" s="29" t="s">
        <v>224</v>
      </c>
      <c r="C160" s="29"/>
      <c r="D160" s="30">
        <f t="shared" ref="D160:E160" si="67">D161</f>
        <v>294.10000000000002</v>
      </c>
      <c r="E160" s="30">
        <f t="shared" si="67"/>
        <v>296.2</v>
      </c>
    </row>
    <row r="161" spans="1:5" ht="30" x14ac:dyDescent="0.25">
      <c r="A161" s="31" t="s">
        <v>16</v>
      </c>
      <c r="B161" s="29" t="s">
        <v>224</v>
      </c>
      <c r="C161" s="29">
        <v>200</v>
      </c>
      <c r="D161" s="30">
        <v>294.10000000000002</v>
      </c>
      <c r="E161" s="30">
        <v>296.2</v>
      </c>
    </row>
    <row r="162" spans="1:5" ht="42.75" x14ac:dyDescent="0.25">
      <c r="A162" s="34" t="s">
        <v>208</v>
      </c>
      <c r="B162" s="18" t="s">
        <v>7</v>
      </c>
      <c r="C162" s="18"/>
      <c r="D162" s="22">
        <f>D163+D169+D193+D199</f>
        <v>63037.1</v>
      </c>
      <c r="E162" s="22">
        <f>E163+E169+E193+E199</f>
        <v>62625.7</v>
      </c>
    </row>
    <row r="163" spans="1:5" ht="47.25" customHeight="1" x14ac:dyDescent="0.25">
      <c r="A163" s="32" t="s">
        <v>106</v>
      </c>
      <c r="B163" s="25" t="s">
        <v>107</v>
      </c>
      <c r="C163" s="25"/>
      <c r="D163" s="26">
        <f t="shared" ref="D163:E163" si="68">D164+D167</f>
        <v>2167</v>
      </c>
      <c r="E163" s="26">
        <f t="shared" si="68"/>
        <v>2167</v>
      </c>
    </row>
    <row r="164" spans="1:5" ht="30" x14ac:dyDescent="0.25">
      <c r="A164" s="33" t="s">
        <v>9</v>
      </c>
      <c r="B164" s="29" t="s">
        <v>108</v>
      </c>
      <c r="C164" s="29"/>
      <c r="D164" s="30">
        <f t="shared" ref="D164:E164" si="69">D165+D166</f>
        <v>762</v>
      </c>
      <c r="E164" s="30">
        <f t="shared" si="69"/>
        <v>762</v>
      </c>
    </row>
    <row r="165" spans="1:5" ht="60" x14ac:dyDescent="0.25">
      <c r="A165" s="33" t="s">
        <v>17</v>
      </c>
      <c r="B165" s="29" t="s">
        <v>108</v>
      </c>
      <c r="C165" s="29">
        <v>100</v>
      </c>
      <c r="D165" s="30">
        <v>710.1</v>
      </c>
      <c r="E165" s="30">
        <v>710.1</v>
      </c>
    </row>
    <row r="166" spans="1:5" ht="30" x14ac:dyDescent="0.25">
      <c r="A166" s="31" t="s">
        <v>16</v>
      </c>
      <c r="B166" s="29" t="s">
        <v>108</v>
      </c>
      <c r="C166" s="29">
        <v>200</v>
      </c>
      <c r="D166" s="30">
        <v>51.9</v>
      </c>
      <c r="E166" s="30">
        <v>51.9</v>
      </c>
    </row>
    <row r="167" spans="1:5" ht="45" x14ac:dyDescent="0.25">
      <c r="A167" s="33" t="s">
        <v>121</v>
      </c>
      <c r="B167" s="29" t="s">
        <v>122</v>
      </c>
      <c r="C167" s="29"/>
      <c r="D167" s="30">
        <f t="shared" ref="D167:E167" si="70">D168</f>
        <v>1405</v>
      </c>
      <c r="E167" s="30">
        <f t="shared" si="70"/>
        <v>1405</v>
      </c>
    </row>
    <row r="168" spans="1:5" ht="60" x14ac:dyDescent="0.25">
      <c r="A168" s="33" t="s">
        <v>17</v>
      </c>
      <c r="B168" s="29" t="s">
        <v>122</v>
      </c>
      <c r="C168" s="29">
        <v>100</v>
      </c>
      <c r="D168" s="30">
        <v>1405</v>
      </c>
      <c r="E168" s="30">
        <v>1405</v>
      </c>
    </row>
    <row r="169" spans="1:5" ht="45" x14ac:dyDescent="0.25">
      <c r="A169" s="32" t="s">
        <v>109</v>
      </c>
      <c r="B169" s="25" t="s">
        <v>110</v>
      </c>
      <c r="C169" s="29"/>
      <c r="D169" s="26">
        <f>D170+D174+D176+D179+D181+D184+D188+D191+D186</f>
        <v>54251.1</v>
      </c>
      <c r="E169" s="26">
        <f>E170+E174+E176+E179+E181+E184+E188+E191+E186</f>
        <v>53839.7</v>
      </c>
    </row>
    <row r="170" spans="1:5" ht="30" x14ac:dyDescent="0.25">
      <c r="A170" s="33" t="s">
        <v>9</v>
      </c>
      <c r="B170" s="29" t="s">
        <v>112</v>
      </c>
      <c r="C170" s="29"/>
      <c r="D170" s="30">
        <f t="shared" ref="D170:E170" si="71">D171+D172+D173</f>
        <v>48108</v>
      </c>
      <c r="E170" s="30">
        <f t="shared" si="71"/>
        <v>48108</v>
      </c>
    </row>
    <row r="171" spans="1:5" ht="60" x14ac:dyDescent="0.25">
      <c r="A171" s="33" t="s">
        <v>17</v>
      </c>
      <c r="B171" s="29" t="s">
        <v>112</v>
      </c>
      <c r="C171" s="29">
        <v>100</v>
      </c>
      <c r="D171" s="30">
        <v>43791.5</v>
      </c>
      <c r="E171" s="30">
        <v>43791.5</v>
      </c>
    </row>
    <row r="172" spans="1:5" ht="30" x14ac:dyDescent="0.25">
      <c r="A172" s="31" t="s">
        <v>16</v>
      </c>
      <c r="B172" s="29" t="s">
        <v>112</v>
      </c>
      <c r="C172" s="29">
        <v>200</v>
      </c>
      <c r="D172" s="30">
        <v>4316.5</v>
      </c>
      <c r="E172" s="30">
        <v>4316.5</v>
      </c>
    </row>
    <row r="173" spans="1:5" x14ac:dyDescent="0.25">
      <c r="A173" s="31" t="s">
        <v>18</v>
      </c>
      <c r="B173" s="29" t="s">
        <v>112</v>
      </c>
      <c r="C173" s="29">
        <v>800</v>
      </c>
      <c r="D173" s="30">
        <v>0</v>
      </c>
      <c r="E173" s="30">
        <v>0</v>
      </c>
    </row>
    <row r="174" spans="1:5" ht="30" x14ac:dyDescent="0.25">
      <c r="A174" s="31" t="s">
        <v>120</v>
      </c>
      <c r="B174" s="25" t="s">
        <v>111</v>
      </c>
      <c r="C174" s="29"/>
      <c r="D174" s="30">
        <f t="shared" ref="D174:E174" si="72">D175</f>
        <v>2188.6999999999998</v>
      </c>
      <c r="E174" s="30">
        <f t="shared" si="72"/>
        <v>2188.6999999999998</v>
      </c>
    </row>
    <row r="175" spans="1:5" ht="60" x14ac:dyDescent="0.25">
      <c r="A175" s="31" t="s">
        <v>17</v>
      </c>
      <c r="B175" s="25" t="s">
        <v>111</v>
      </c>
      <c r="C175" s="29">
        <v>100</v>
      </c>
      <c r="D175" s="30">
        <v>2188.6999999999998</v>
      </c>
      <c r="E175" s="30">
        <v>2188.6999999999998</v>
      </c>
    </row>
    <row r="176" spans="1:5" ht="18" customHeight="1" x14ac:dyDescent="0.25">
      <c r="A176" s="33" t="s">
        <v>25</v>
      </c>
      <c r="B176" s="29" t="s">
        <v>113</v>
      </c>
      <c r="C176" s="29"/>
      <c r="D176" s="30">
        <f t="shared" ref="D176:E176" si="73">D177+D178</f>
        <v>2405</v>
      </c>
      <c r="E176" s="30">
        <f t="shared" si="73"/>
        <v>2488</v>
      </c>
    </row>
    <row r="177" spans="1:5" ht="60" x14ac:dyDescent="0.25">
      <c r="A177" s="31" t="s">
        <v>17</v>
      </c>
      <c r="B177" s="29" t="s">
        <v>113</v>
      </c>
      <c r="C177" s="29">
        <v>100</v>
      </c>
      <c r="D177" s="30">
        <v>2405</v>
      </c>
      <c r="E177" s="30">
        <v>2405</v>
      </c>
    </row>
    <row r="178" spans="1:5" ht="30" x14ac:dyDescent="0.25">
      <c r="A178" s="31" t="s">
        <v>16</v>
      </c>
      <c r="B178" s="29" t="s">
        <v>113</v>
      </c>
      <c r="C178" s="29">
        <v>200</v>
      </c>
      <c r="D178" s="30">
        <v>0</v>
      </c>
      <c r="E178" s="30">
        <v>83</v>
      </c>
    </row>
    <row r="179" spans="1:5" ht="99" customHeight="1" x14ac:dyDescent="0.25">
      <c r="A179" s="33" t="s">
        <v>182</v>
      </c>
      <c r="B179" s="29" t="s">
        <v>183</v>
      </c>
      <c r="C179" s="29"/>
      <c r="D179" s="30">
        <f t="shared" ref="D179:E179" si="74">D180</f>
        <v>90</v>
      </c>
      <c r="E179" s="30">
        <f t="shared" si="74"/>
        <v>90</v>
      </c>
    </row>
    <row r="180" spans="1:5" x14ac:dyDescent="0.25">
      <c r="A180" s="33" t="s">
        <v>19</v>
      </c>
      <c r="B180" s="29" t="s">
        <v>183</v>
      </c>
      <c r="C180" s="29">
        <v>300</v>
      </c>
      <c r="D180" s="30">
        <v>90</v>
      </c>
      <c r="E180" s="30">
        <v>90</v>
      </c>
    </row>
    <row r="181" spans="1:5" ht="60" x14ac:dyDescent="0.25">
      <c r="A181" s="33" t="s">
        <v>190</v>
      </c>
      <c r="B181" s="29" t="s">
        <v>191</v>
      </c>
      <c r="C181" s="29"/>
      <c r="D181" s="30">
        <f t="shared" ref="D181:E181" si="75">D182+D183</f>
        <v>721</v>
      </c>
      <c r="E181" s="30">
        <f t="shared" si="75"/>
        <v>728</v>
      </c>
    </row>
    <row r="182" spans="1:5" ht="60" x14ac:dyDescent="0.25">
      <c r="A182" s="33" t="s">
        <v>17</v>
      </c>
      <c r="B182" s="29" t="s">
        <v>191</v>
      </c>
      <c r="C182" s="29">
        <v>100</v>
      </c>
      <c r="D182" s="30">
        <v>638</v>
      </c>
      <c r="E182" s="30">
        <v>638</v>
      </c>
    </row>
    <row r="183" spans="1:5" ht="30" x14ac:dyDescent="0.25">
      <c r="A183" s="31" t="s">
        <v>16</v>
      </c>
      <c r="B183" s="29" t="s">
        <v>191</v>
      </c>
      <c r="C183" s="29">
        <v>200</v>
      </c>
      <c r="D183" s="30">
        <v>83</v>
      </c>
      <c r="E183" s="30">
        <v>90</v>
      </c>
    </row>
    <row r="184" spans="1:5" ht="75" x14ac:dyDescent="0.25">
      <c r="A184" s="31" t="s">
        <v>192</v>
      </c>
      <c r="B184" s="29" t="s">
        <v>193</v>
      </c>
      <c r="C184" s="29"/>
      <c r="D184" s="30">
        <f t="shared" ref="D184:E184" si="76">D185</f>
        <v>1</v>
      </c>
      <c r="E184" s="30">
        <f t="shared" si="76"/>
        <v>1</v>
      </c>
    </row>
    <row r="185" spans="1:5" ht="30" x14ac:dyDescent="0.25">
      <c r="A185" s="31" t="s">
        <v>16</v>
      </c>
      <c r="B185" s="29" t="s">
        <v>193</v>
      </c>
      <c r="C185" s="29">
        <v>200</v>
      </c>
      <c r="D185" s="30">
        <v>1</v>
      </c>
      <c r="E185" s="30">
        <v>1</v>
      </c>
    </row>
    <row r="186" spans="1:5" ht="60" x14ac:dyDescent="0.25">
      <c r="A186" s="31" t="s">
        <v>194</v>
      </c>
      <c r="B186" s="29" t="s">
        <v>195</v>
      </c>
      <c r="C186" s="29"/>
      <c r="D186" s="30">
        <f t="shared" ref="D186:E186" si="77">D187</f>
        <v>236</v>
      </c>
      <c r="E186" s="30">
        <f t="shared" si="77"/>
        <v>236</v>
      </c>
    </row>
    <row r="187" spans="1:5" ht="30" x14ac:dyDescent="0.25">
      <c r="A187" s="31" t="s">
        <v>16</v>
      </c>
      <c r="B187" s="29" t="s">
        <v>195</v>
      </c>
      <c r="C187" s="29">
        <v>200</v>
      </c>
      <c r="D187" s="30">
        <v>236</v>
      </c>
      <c r="E187" s="30">
        <v>236</v>
      </c>
    </row>
    <row r="188" spans="1:5" ht="45" x14ac:dyDescent="0.25">
      <c r="A188" s="31" t="s">
        <v>227</v>
      </c>
      <c r="B188" s="29" t="s">
        <v>205</v>
      </c>
      <c r="C188" s="29"/>
      <c r="D188" s="30">
        <f t="shared" ref="D188:E188" si="78">D189+D190</f>
        <v>413.59999999999997</v>
      </c>
      <c r="E188" s="30">
        <f t="shared" si="78"/>
        <v>0</v>
      </c>
    </row>
    <row r="189" spans="1:5" ht="60" x14ac:dyDescent="0.25">
      <c r="A189" s="33" t="s">
        <v>17</v>
      </c>
      <c r="B189" s="29" t="s">
        <v>205</v>
      </c>
      <c r="C189" s="29">
        <v>100</v>
      </c>
      <c r="D189" s="30">
        <v>372.7</v>
      </c>
      <c r="E189" s="30">
        <v>0</v>
      </c>
    </row>
    <row r="190" spans="1:5" ht="30" x14ac:dyDescent="0.25">
      <c r="A190" s="31" t="s">
        <v>16</v>
      </c>
      <c r="B190" s="29" t="s">
        <v>205</v>
      </c>
      <c r="C190" s="29">
        <v>200</v>
      </c>
      <c r="D190" s="30">
        <v>40.9</v>
      </c>
      <c r="E190" s="30">
        <v>0</v>
      </c>
    </row>
    <row r="191" spans="1:5" ht="60" x14ac:dyDescent="0.25">
      <c r="A191" s="33" t="s">
        <v>188</v>
      </c>
      <c r="B191" s="41" t="s">
        <v>189</v>
      </c>
      <c r="C191" s="29"/>
      <c r="D191" s="30">
        <f t="shared" ref="D191:E191" si="79">D192</f>
        <v>87.8</v>
      </c>
      <c r="E191" s="30">
        <f t="shared" si="79"/>
        <v>0</v>
      </c>
    </row>
    <row r="192" spans="1:5" ht="30" x14ac:dyDescent="0.25">
      <c r="A192" s="31" t="s">
        <v>16</v>
      </c>
      <c r="B192" s="41" t="s">
        <v>189</v>
      </c>
      <c r="C192" s="29">
        <v>200</v>
      </c>
      <c r="D192" s="30">
        <v>87.8</v>
      </c>
      <c r="E192" s="30">
        <v>0</v>
      </c>
    </row>
    <row r="193" spans="1:5" ht="90" x14ac:dyDescent="0.25">
      <c r="A193" s="32" t="s">
        <v>114</v>
      </c>
      <c r="B193" s="25" t="s">
        <v>115</v>
      </c>
      <c r="C193" s="25"/>
      <c r="D193" s="26">
        <f t="shared" ref="D193:E193" si="80">D194+D197</f>
        <v>6575</v>
      </c>
      <c r="E193" s="26">
        <f t="shared" si="80"/>
        <v>6575</v>
      </c>
    </row>
    <row r="194" spans="1:5" ht="30" x14ac:dyDescent="0.25">
      <c r="A194" s="33" t="s">
        <v>9</v>
      </c>
      <c r="B194" s="29" t="s">
        <v>116</v>
      </c>
      <c r="C194" s="29"/>
      <c r="D194" s="30">
        <f t="shared" ref="D194:E194" si="81">D195+D196</f>
        <v>6400</v>
      </c>
      <c r="E194" s="30">
        <f t="shared" si="81"/>
        <v>6400</v>
      </c>
    </row>
    <row r="195" spans="1:5" ht="60" x14ac:dyDescent="0.25">
      <c r="A195" s="33" t="s">
        <v>17</v>
      </c>
      <c r="B195" s="29" t="s">
        <v>116</v>
      </c>
      <c r="C195" s="29">
        <v>100</v>
      </c>
      <c r="D195" s="30">
        <v>6295</v>
      </c>
      <c r="E195" s="30">
        <v>6295</v>
      </c>
    </row>
    <row r="196" spans="1:5" ht="30" x14ac:dyDescent="0.25">
      <c r="A196" s="31" t="s">
        <v>16</v>
      </c>
      <c r="B196" s="29" t="s">
        <v>116</v>
      </c>
      <c r="C196" s="29">
        <v>200</v>
      </c>
      <c r="D196" s="30">
        <v>105</v>
      </c>
      <c r="E196" s="30">
        <v>105</v>
      </c>
    </row>
    <row r="197" spans="1:5" ht="45" x14ac:dyDescent="0.25">
      <c r="A197" s="31" t="s">
        <v>30</v>
      </c>
      <c r="B197" s="29" t="s">
        <v>117</v>
      </c>
      <c r="C197" s="29"/>
      <c r="D197" s="30">
        <f t="shared" ref="D197:E197" si="82">D198</f>
        <v>175</v>
      </c>
      <c r="E197" s="30">
        <f t="shared" si="82"/>
        <v>175</v>
      </c>
    </row>
    <row r="198" spans="1:5" ht="60" x14ac:dyDescent="0.25">
      <c r="A198" s="33" t="s">
        <v>17</v>
      </c>
      <c r="B198" s="29" t="s">
        <v>117</v>
      </c>
      <c r="C198" s="29">
        <v>100</v>
      </c>
      <c r="D198" s="30">
        <v>175</v>
      </c>
      <c r="E198" s="30">
        <v>175</v>
      </c>
    </row>
    <row r="199" spans="1:5" ht="45" x14ac:dyDescent="0.25">
      <c r="A199" s="32" t="s">
        <v>118</v>
      </c>
      <c r="B199" s="25" t="s">
        <v>119</v>
      </c>
      <c r="C199" s="25"/>
      <c r="D199" s="26">
        <f>D200+D202</f>
        <v>44</v>
      </c>
      <c r="E199" s="26">
        <f>E200+E202</f>
        <v>44</v>
      </c>
    </row>
    <row r="200" spans="1:5" ht="45" x14ac:dyDescent="0.25">
      <c r="A200" s="38" t="s">
        <v>161</v>
      </c>
      <c r="B200" s="29" t="s">
        <v>162</v>
      </c>
      <c r="C200" s="29"/>
      <c r="D200" s="30">
        <f t="shared" ref="D200:E200" si="83">D201</f>
        <v>40</v>
      </c>
      <c r="E200" s="30">
        <f t="shared" si="83"/>
        <v>40</v>
      </c>
    </row>
    <row r="201" spans="1:5" ht="30" x14ac:dyDescent="0.25">
      <c r="A201" s="31" t="s">
        <v>15</v>
      </c>
      <c r="B201" s="29" t="s">
        <v>162</v>
      </c>
      <c r="C201" s="29">
        <v>600</v>
      </c>
      <c r="D201" s="30">
        <v>40</v>
      </c>
      <c r="E201" s="30">
        <v>40</v>
      </c>
    </row>
    <row r="202" spans="1:5" ht="45" x14ac:dyDescent="0.25">
      <c r="A202" s="38" t="s">
        <v>196</v>
      </c>
      <c r="B202" s="29" t="s">
        <v>197</v>
      </c>
      <c r="C202" s="29"/>
      <c r="D202" s="30">
        <f t="shared" ref="D202:E202" si="84">D203</f>
        <v>4</v>
      </c>
      <c r="E202" s="30">
        <f t="shared" si="84"/>
        <v>4</v>
      </c>
    </row>
    <row r="203" spans="1:5" ht="30" x14ac:dyDescent="0.25">
      <c r="A203" s="31" t="s">
        <v>15</v>
      </c>
      <c r="B203" s="29" t="s">
        <v>197</v>
      </c>
      <c r="C203" s="29">
        <v>600</v>
      </c>
      <c r="D203" s="30">
        <v>4</v>
      </c>
      <c r="E203" s="30">
        <v>4</v>
      </c>
    </row>
    <row r="204" spans="1:5" ht="51" customHeight="1" x14ac:dyDescent="0.25">
      <c r="A204" s="42" t="s">
        <v>98</v>
      </c>
      <c r="B204" s="18" t="s">
        <v>34</v>
      </c>
      <c r="C204" s="29"/>
      <c r="D204" s="22">
        <f>D210+D205</f>
        <v>3473.6</v>
      </c>
      <c r="E204" s="22">
        <f>E210+E205</f>
        <v>2473.6</v>
      </c>
    </row>
    <row r="205" spans="1:5" ht="30" x14ac:dyDescent="0.25">
      <c r="A205" s="32" t="s">
        <v>99</v>
      </c>
      <c r="B205" s="25" t="s">
        <v>100</v>
      </c>
      <c r="C205" s="25"/>
      <c r="D205" s="26">
        <f>D206+D208</f>
        <v>565</v>
      </c>
      <c r="E205" s="26">
        <f>E206+E208</f>
        <v>565</v>
      </c>
    </row>
    <row r="206" spans="1:5" ht="30" x14ac:dyDescent="0.25">
      <c r="A206" s="33" t="s">
        <v>27</v>
      </c>
      <c r="B206" s="29" t="s">
        <v>101</v>
      </c>
      <c r="C206" s="29"/>
      <c r="D206" s="30">
        <f t="shared" ref="D206:E206" si="85">D207</f>
        <v>553</v>
      </c>
      <c r="E206" s="30">
        <f t="shared" si="85"/>
        <v>553</v>
      </c>
    </row>
    <row r="207" spans="1:5" ht="30" x14ac:dyDescent="0.25">
      <c r="A207" s="31" t="s">
        <v>15</v>
      </c>
      <c r="B207" s="29" t="s">
        <v>101</v>
      </c>
      <c r="C207" s="29">
        <v>600</v>
      </c>
      <c r="D207" s="30">
        <v>553</v>
      </c>
      <c r="E207" s="30">
        <v>553</v>
      </c>
    </row>
    <row r="208" spans="1:5" ht="60.75" customHeight="1" x14ac:dyDescent="0.25">
      <c r="A208" s="31" t="s">
        <v>41</v>
      </c>
      <c r="B208" s="29" t="s">
        <v>159</v>
      </c>
      <c r="C208" s="29"/>
      <c r="D208" s="30">
        <f t="shared" ref="D208:E208" si="86">D209</f>
        <v>12</v>
      </c>
      <c r="E208" s="30">
        <f t="shared" si="86"/>
        <v>12</v>
      </c>
    </row>
    <row r="209" spans="1:5" ht="30" x14ac:dyDescent="0.25">
      <c r="A209" s="31" t="s">
        <v>15</v>
      </c>
      <c r="B209" s="29" t="s">
        <v>159</v>
      </c>
      <c r="C209" s="29">
        <v>600</v>
      </c>
      <c r="D209" s="30">
        <v>12</v>
      </c>
      <c r="E209" s="30">
        <v>12</v>
      </c>
    </row>
    <row r="210" spans="1:5" ht="35.25" customHeight="1" x14ac:dyDescent="0.25">
      <c r="A210" s="32" t="s">
        <v>223</v>
      </c>
      <c r="B210" s="25" t="s">
        <v>102</v>
      </c>
      <c r="C210" s="25"/>
      <c r="D210" s="26">
        <f t="shared" ref="D210:E210" si="87">D211+D213+D215+D217</f>
        <v>2908.6</v>
      </c>
      <c r="E210" s="26">
        <f t="shared" si="87"/>
        <v>1908.6</v>
      </c>
    </row>
    <row r="211" spans="1:5" ht="30" x14ac:dyDescent="0.25">
      <c r="A211" s="33" t="s">
        <v>27</v>
      </c>
      <c r="B211" s="29" t="s">
        <v>103</v>
      </c>
      <c r="C211" s="29"/>
      <c r="D211" s="30">
        <f t="shared" ref="D211:E211" si="88">D212</f>
        <v>1100</v>
      </c>
      <c r="E211" s="30">
        <f t="shared" si="88"/>
        <v>1100</v>
      </c>
    </row>
    <row r="212" spans="1:5" ht="30" x14ac:dyDescent="0.25">
      <c r="A212" s="31" t="s">
        <v>15</v>
      </c>
      <c r="B212" s="29" t="s">
        <v>103</v>
      </c>
      <c r="C212" s="29">
        <v>600</v>
      </c>
      <c r="D212" s="30">
        <v>1100</v>
      </c>
      <c r="E212" s="30">
        <v>1100</v>
      </c>
    </row>
    <row r="213" spans="1:5" x14ac:dyDescent="0.25">
      <c r="A213" s="33" t="s">
        <v>0</v>
      </c>
      <c r="B213" s="29" t="s">
        <v>104</v>
      </c>
      <c r="C213" s="29"/>
      <c r="D213" s="30">
        <f t="shared" ref="D213:E213" si="89">D214</f>
        <v>1645</v>
      </c>
      <c r="E213" s="30">
        <f t="shared" si="89"/>
        <v>645</v>
      </c>
    </row>
    <row r="214" spans="1:5" ht="30" x14ac:dyDescent="0.25">
      <c r="A214" s="31" t="s">
        <v>15</v>
      </c>
      <c r="B214" s="29" t="s">
        <v>104</v>
      </c>
      <c r="C214" s="29">
        <v>600</v>
      </c>
      <c r="D214" s="30">
        <v>1645</v>
      </c>
      <c r="E214" s="30">
        <v>645</v>
      </c>
    </row>
    <row r="215" spans="1:5" ht="50.25" customHeight="1" x14ac:dyDescent="0.25">
      <c r="A215" s="33" t="s">
        <v>143</v>
      </c>
      <c r="B215" s="29" t="s">
        <v>144</v>
      </c>
      <c r="C215" s="29"/>
      <c r="D215" s="30">
        <f t="shared" ref="D215:E215" si="90">D216</f>
        <v>162</v>
      </c>
      <c r="E215" s="30">
        <f t="shared" si="90"/>
        <v>162</v>
      </c>
    </row>
    <row r="216" spans="1:5" ht="30" x14ac:dyDescent="0.25">
      <c r="A216" s="31" t="s">
        <v>15</v>
      </c>
      <c r="B216" s="29" t="s">
        <v>144</v>
      </c>
      <c r="C216" s="29">
        <v>600</v>
      </c>
      <c r="D216" s="30">
        <v>162</v>
      </c>
      <c r="E216" s="30">
        <v>162</v>
      </c>
    </row>
    <row r="217" spans="1:5" ht="45" x14ac:dyDescent="0.25">
      <c r="A217" s="33" t="s">
        <v>198</v>
      </c>
      <c r="B217" s="29" t="s">
        <v>199</v>
      </c>
      <c r="C217" s="29"/>
      <c r="D217" s="30">
        <f t="shared" ref="D217:E217" si="91">D218</f>
        <v>1.6</v>
      </c>
      <c r="E217" s="30">
        <f t="shared" si="91"/>
        <v>1.6</v>
      </c>
    </row>
    <row r="218" spans="1:5" ht="30" x14ac:dyDescent="0.25">
      <c r="A218" s="31" t="s">
        <v>15</v>
      </c>
      <c r="B218" s="29" t="s">
        <v>199</v>
      </c>
      <c r="C218" s="29">
        <v>600</v>
      </c>
      <c r="D218" s="30">
        <v>1.6</v>
      </c>
      <c r="E218" s="30">
        <v>1.6</v>
      </c>
    </row>
    <row r="219" spans="1:5" ht="42.75" x14ac:dyDescent="0.25">
      <c r="A219" s="42" t="s">
        <v>123</v>
      </c>
      <c r="B219" s="29" t="s">
        <v>54</v>
      </c>
      <c r="C219" s="29"/>
      <c r="D219" s="22">
        <f t="shared" ref="D219:E219" si="92">D220</f>
        <v>56633.3</v>
      </c>
      <c r="E219" s="22">
        <f t="shared" si="92"/>
        <v>0</v>
      </c>
    </row>
    <row r="220" spans="1:5" ht="32.25" customHeight="1" x14ac:dyDescent="0.25">
      <c r="A220" s="23" t="s">
        <v>213</v>
      </c>
      <c r="B220" s="25" t="s">
        <v>214</v>
      </c>
      <c r="C220" s="25"/>
      <c r="D220" s="26">
        <f t="shared" ref="D220:E221" si="93">D221</f>
        <v>56633.3</v>
      </c>
      <c r="E220" s="30">
        <f t="shared" si="93"/>
        <v>0</v>
      </c>
    </row>
    <row r="221" spans="1:5" ht="45" x14ac:dyDescent="0.25">
      <c r="A221" s="31" t="s">
        <v>53</v>
      </c>
      <c r="B221" s="29" t="s">
        <v>215</v>
      </c>
      <c r="C221" s="29"/>
      <c r="D221" s="30">
        <f t="shared" si="93"/>
        <v>56633.3</v>
      </c>
      <c r="E221" s="30">
        <f t="shared" si="93"/>
        <v>0</v>
      </c>
    </row>
    <row r="222" spans="1:5" ht="30" x14ac:dyDescent="0.25">
      <c r="A222" s="31" t="s">
        <v>16</v>
      </c>
      <c r="B222" s="29" t="s">
        <v>215</v>
      </c>
      <c r="C222" s="29">
        <v>200</v>
      </c>
      <c r="D222" s="30">
        <v>56633.3</v>
      </c>
      <c r="E222" s="30">
        <v>0</v>
      </c>
    </row>
    <row r="223" spans="1:5" ht="51" customHeight="1" x14ac:dyDescent="0.25">
      <c r="A223" s="42" t="s">
        <v>39</v>
      </c>
      <c r="B223" s="43" t="s">
        <v>31</v>
      </c>
      <c r="C223" s="18"/>
      <c r="D223" s="44">
        <f t="shared" ref="D223:E223" si="94">D224</f>
        <v>330</v>
      </c>
      <c r="E223" s="44">
        <f t="shared" si="94"/>
        <v>0</v>
      </c>
    </row>
    <row r="224" spans="1:5" ht="21" customHeight="1" x14ac:dyDescent="0.25">
      <c r="A224" s="31" t="s">
        <v>22</v>
      </c>
      <c r="B224" s="29" t="s">
        <v>23</v>
      </c>
      <c r="C224" s="29"/>
      <c r="D224" s="45">
        <f t="shared" ref="D224:E224" si="95">D225+D227</f>
        <v>330</v>
      </c>
      <c r="E224" s="45">
        <f t="shared" si="95"/>
        <v>0</v>
      </c>
    </row>
    <row r="225" spans="1:5" ht="33" customHeight="1" x14ac:dyDescent="0.25">
      <c r="A225" s="23" t="s">
        <v>40</v>
      </c>
      <c r="B225" s="25" t="s">
        <v>32</v>
      </c>
      <c r="C225" s="25"/>
      <c r="D225" s="26">
        <f t="shared" ref="D225:E225" si="96">D226</f>
        <v>200</v>
      </c>
      <c r="E225" s="26">
        <f t="shared" si="96"/>
        <v>0</v>
      </c>
    </row>
    <row r="226" spans="1:5" x14ac:dyDescent="0.25">
      <c r="A226" s="31" t="s">
        <v>18</v>
      </c>
      <c r="B226" s="29" t="s">
        <v>32</v>
      </c>
      <c r="C226" s="36" t="s">
        <v>24</v>
      </c>
      <c r="D226" s="30">
        <v>200</v>
      </c>
      <c r="E226" s="30">
        <v>0</v>
      </c>
    </row>
    <row r="227" spans="1:5" ht="45" x14ac:dyDescent="0.25">
      <c r="A227" s="31" t="s">
        <v>124</v>
      </c>
      <c r="B227" s="29" t="s">
        <v>125</v>
      </c>
      <c r="C227" s="36"/>
      <c r="D227" s="30">
        <f t="shared" ref="D227:E227" si="97">D228</f>
        <v>130</v>
      </c>
      <c r="E227" s="30">
        <f t="shared" si="97"/>
        <v>0</v>
      </c>
    </row>
    <row r="228" spans="1:5" x14ac:dyDescent="0.25">
      <c r="A228" s="31" t="s">
        <v>18</v>
      </c>
      <c r="B228" s="29" t="s">
        <v>125</v>
      </c>
      <c r="C228" s="36" t="s">
        <v>24</v>
      </c>
      <c r="D228" s="30">
        <v>130</v>
      </c>
      <c r="E228" s="30">
        <v>0</v>
      </c>
    </row>
    <row r="229" spans="1:5" x14ac:dyDescent="0.25">
      <c r="A229" s="42" t="s">
        <v>240</v>
      </c>
      <c r="B229" s="29"/>
      <c r="C229" s="36"/>
      <c r="D229" s="30">
        <v>7154</v>
      </c>
      <c r="E229" s="30">
        <v>14905</v>
      </c>
    </row>
    <row r="230" spans="1:5" x14ac:dyDescent="0.25">
      <c r="A230" s="46" t="s">
        <v>20</v>
      </c>
      <c r="B230" s="18"/>
      <c r="C230" s="18"/>
      <c r="D230" s="22">
        <f>D14+D67+D89+D96+D112+D150+D162+D204+D219+D223+D229</f>
        <v>562548.4</v>
      </c>
      <c r="E230" s="22">
        <f>E14+E67+E89+E96+E112+E150+E162+E204+E219+E223+E229</f>
        <v>497731.99999999994</v>
      </c>
    </row>
    <row r="231" spans="1:5" x14ac:dyDescent="0.25">
      <c r="A231" s="47"/>
      <c r="B231" s="16"/>
      <c r="C231" s="16"/>
      <c r="D231" s="48"/>
      <c r="E231" s="48"/>
    </row>
    <row r="232" spans="1:5" x14ac:dyDescent="0.25">
      <c r="A232" s="15"/>
      <c r="B232" s="16"/>
      <c r="C232" s="16"/>
      <c r="D232" s="49"/>
      <c r="E232" s="49"/>
    </row>
    <row r="233" spans="1:5" x14ac:dyDescent="0.25">
      <c r="D233" s="8">
        <v>562548.4</v>
      </c>
      <c r="E233" s="8">
        <v>497732</v>
      </c>
    </row>
    <row r="234" spans="1:5" x14ac:dyDescent="0.25">
      <c r="D234" s="4">
        <f>D233-D230</f>
        <v>0</v>
      </c>
      <c r="E234" s="4">
        <f>E233-E230</f>
        <v>0</v>
      </c>
    </row>
    <row r="235" spans="1:5" x14ac:dyDescent="0.25">
      <c r="A235" s="2"/>
      <c r="B235" s="3"/>
      <c r="C235"/>
      <c r="D235"/>
      <c r="E235"/>
    </row>
    <row r="236" spans="1:5" x14ac:dyDescent="0.25">
      <c r="A236" s="2"/>
      <c r="B236" s="3"/>
      <c r="C236"/>
      <c r="D236"/>
      <c r="E236"/>
    </row>
    <row r="237" spans="1:5" x14ac:dyDescent="0.25">
      <c r="A237" s="2"/>
      <c r="B237" s="3"/>
      <c r="C237"/>
      <c r="D237" s="6"/>
      <c r="E237" s="6"/>
    </row>
    <row r="238" spans="1:5" x14ac:dyDescent="0.25">
      <c r="A238" s="2"/>
      <c r="B238" s="3"/>
      <c r="C238"/>
      <c r="D238" s="6"/>
      <c r="E238" s="6"/>
    </row>
    <row r="239" spans="1:5" x14ac:dyDescent="0.25">
      <c r="A239" s="2"/>
      <c r="B239" s="3"/>
      <c r="C239"/>
      <c r="D239" s="7"/>
      <c r="E239" s="7"/>
    </row>
    <row r="240" spans="1:5" x14ac:dyDescent="0.25">
      <c r="A240" s="2"/>
      <c r="B240" s="3"/>
      <c r="C240"/>
      <c r="D240" s="7"/>
      <c r="E240" s="7"/>
    </row>
    <row r="241" spans="1:5" x14ac:dyDescent="0.25">
      <c r="A241" s="2"/>
      <c r="B241" s="3"/>
      <c r="C241"/>
      <c r="D241" s="6"/>
      <c r="E241" s="6"/>
    </row>
    <row r="242" spans="1:5" x14ac:dyDescent="0.25">
      <c r="A242" s="2"/>
      <c r="B242" s="3"/>
      <c r="C242"/>
      <c r="D242" s="5"/>
      <c r="E242" s="5"/>
    </row>
    <row r="243" spans="1:5" x14ac:dyDescent="0.25">
      <c r="A243" s="2"/>
      <c r="B243" s="3"/>
      <c r="C243"/>
      <c r="D243"/>
      <c r="E243"/>
    </row>
    <row r="244" spans="1:5" x14ac:dyDescent="0.25">
      <c r="A244" s="2"/>
      <c r="B244" s="3"/>
      <c r="C244"/>
      <c r="D244"/>
      <c r="E244"/>
    </row>
    <row r="245" spans="1:5" x14ac:dyDescent="0.25">
      <c r="A245" s="2"/>
      <c r="B245" s="3"/>
      <c r="C245"/>
      <c r="D245"/>
      <c r="E245"/>
    </row>
    <row r="246" spans="1:5" x14ac:dyDescent="0.25">
      <c r="A246" s="2"/>
      <c r="B246" s="3"/>
      <c r="C246"/>
      <c r="D246"/>
      <c r="E246"/>
    </row>
    <row r="247" spans="1:5" x14ac:dyDescent="0.25">
      <c r="A247" s="2"/>
      <c r="B247" s="3"/>
      <c r="C247"/>
      <c r="D247"/>
      <c r="E247"/>
    </row>
    <row r="248" spans="1:5" x14ac:dyDescent="0.25">
      <c r="A248" s="2"/>
      <c r="B248" s="3"/>
      <c r="C248"/>
      <c r="D248"/>
      <c r="E248"/>
    </row>
    <row r="249" spans="1:5" x14ac:dyDescent="0.25">
      <c r="A249" s="2"/>
      <c r="B249" s="3"/>
      <c r="C249"/>
      <c r="D249"/>
      <c r="E249"/>
    </row>
    <row r="250" spans="1:5" x14ac:dyDescent="0.25">
      <c r="A250" s="2"/>
      <c r="B250" s="3"/>
      <c r="C250"/>
      <c r="D250"/>
      <c r="E250"/>
    </row>
    <row r="251" spans="1:5" x14ac:dyDescent="0.25">
      <c r="A251" s="2"/>
      <c r="B251" s="3"/>
      <c r="C251"/>
      <c r="D251"/>
      <c r="E251"/>
    </row>
    <row r="252" spans="1:5" x14ac:dyDescent="0.25">
      <c r="A252" s="2"/>
      <c r="B252" s="3"/>
      <c r="C252"/>
      <c r="D252"/>
      <c r="E252"/>
    </row>
    <row r="253" spans="1:5" x14ac:dyDescent="0.25">
      <c r="A253" s="2"/>
      <c r="B253" s="3"/>
      <c r="C253"/>
      <c r="D253"/>
      <c r="E253"/>
    </row>
    <row r="254" spans="1:5" x14ac:dyDescent="0.25">
      <c r="A254" s="2"/>
      <c r="B254" s="3"/>
      <c r="C254"/>
      <c r="D254"/>
      <c r="E254"/>
    </row>
    <row r="255" spans="1:5" x14ac:dyDescent="0.25">
      <c r="A255" s="2"/>
      <c r="B255" s="3"/>
      <c r="C255"/>
      <c r="D255"/>
      <c r="E255"/>
    </row>
    <row r="256" spans="1:5" x14ac:dyDescent="0.25">
      <c r="A256" s="2"/>
      <c r="B256" s="3"/>
      <c r="C256"/>
      <c r="D256"/>
      <c r="E256"/>
    </row>
    <row r="257" spans="1:5" x14ac:dyDescent="0.25">
      <c r="A257" s="2"/>
      <c r="B257" s="3"/>
      <c r="C257"/>
      <c r="D257"/>
      <c r="E257"/>
    </row>
    <row r="258" spans="1:5" x14ac:dyDescent="0.25">
      <c r="A258" s="2"/>
      <c r="B258" s="3"/>
      <c r="C258"/>
      <c r="D258"/>
      <c r="E258"/>
    </row>
    <row r="259" spans="1:5" x14ac:dyDescent="0.25">
      <c r="A259" s="2"/>
      <c r="B259" s="3"/>
      <c r="C259"/>
      <c r="D259"/>
      <c r="E259"/>
    </row>
    <row r="260" spans="1:5" x14ac:dyDescent="0.25">
      <c r="A260" s="2"/>
      <c r="B260" s="3"/>
      <c r="C260"/>
      <c r="D260" s="7"/>
      <c r="E260" s="7"/>
    </row>
  </sheetData>
  <mergeCells count="8">
    <mergeCell ref="A7:E7"/>
    <mergeCell ref="A8:E8"/>
    <mergeCell ref="A9:E9"/>
    <mergeCell ref="A1:E1"/>
    <mergeCell ref="A2:E2"/>
    <mergeCell ref="A3:E3"/>
    <mergeCell ref="A4:E4"/>
    <mergeCell ref="A6:E6"/>
  </mergeCells>
  <pageMargins left="0.70866141732283472" right="0.19685039370078741" top="0.15748031496062992" bottom="0.15748031496062992" header="0" footer="0"/>
  <pageSetup paperSize="9" scale="8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vt:lpstr>
      <vt:lpstr>Лист3</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Sobraniye</cp:lastModifiedBy>
  <cp:lastPrinted>2024-12-26T05:54:18Z</cp:lastPrinted>
  <dcterms:created xsi:type="dcterms:W3CDTF">2015-11-25T05:41:51Z</dcterms:created>
  <dcterms:modified xsi:type="dcterms:W3CDTF">2024-12-26T05:54:23Z</dcterms:modified>
</cp:coreProperties>
</file>