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1" i="1"/>
  <c r="D240" s="1"/>
  <c r="D159" l="1"/>
  <c r="D231" l="1"/>
  <c r="D53" l="1"/>
  <c r="D69" l="1"/>
  <c r="D176" l="1"/>
  <c r="D130" l="1"/>
  <c r="D139" l="1"/>
  <c r="D165" l="1"/>
  <c r="D137" l="1"/>
  <c r="D256" l="1"/>
  <c r="D271" l="1"/>
  <c r="D269" l="1"/>
  <c r="D268" s="1"/>
  <c r="D270"/>
  <c r="D57" l="1"/>
  <c r="D55"/>
  <c r="D35" l="1"/>
  <c r="D101" l="1"/>
  <c r="D132" l="1"/>
  <c r="D105" l="1"/>
  <c r="D103" l="1"/>
  <c r="B90" l="1"/>
  <c r="D90" l="1"/>
  <c r="D254" l="1"/>
  <c r="D145" l="1"/>
  <c r="D221" l="1"/>
  <c r="D109" l="1"/>
  <c r="D94" l="1"/>
  <c r="D93" s="1"/>
  <c r="D92" s="1"/>
  <c r="D219" l="1"/>
  <c r="D51"/>
  <c r="D143" l="1"/>
  <c r="D126"/>
  <c r="D128"/>
  <c r="D49"/>
  <c r="D65"/>
  <c r="D64" s="1"/>
  <c r="D24"/>
  <c r="D26"/>
  <c r="D147" l="1"/>
  <c r="D172" l="1"/>
  <c r="D184"/>
  <c r="D183" s="1"/>
  <c r="D182" s="1"/>
  <c r="D170"/>
  <c r="D180"/>
  <c r="D121"/>
  <c r="D197"/>
  <c r="D118"/>
  <c r="D278"/>
  <c r="D207"/>
  <c r="D275" l="1"/>
  <c r="D285" l="1"/>
  <c r="D284" s="1"/>
  <c r="D282"/>
  <c r="D281" s="1"/>
  <c r="D229"/>
  <c r="D225"/>
  <c r="D195"/>
  <c r="D193"/>
  <c r="D189"/>
  <c r="D113"/>
  <c r="D73"/>
  <c r="D77"/>
  <c r="D108" l="1"/>
  <c r="D107" s="1"/>
  <c r="D88"/>
  <c r="D87" s="1"/>
  <c r="D85"/>
  <c r="D84" s="1"/>
  <c r="D82"/>
  <c r="D178"/>
  <c r="D81" l="1"/>
  <c r="D80" s="1"/>
  <c r="D260"/>
  <c r="D149"/>
  <c r="D79" l="1"/>
  <c r="D274"/>
  <c r="D273" s="1"/>
  <c r="D200" l="1"/>
  <c r="D237"/>
  <c r="D236" s="1"/>
  <c r="D235" s="1"/>
  <c r="D161"/>
  <c r="D157"/>
  <c r="D151"/>
  <c r="D99"/>
  <c r="D98" s="1"/>
  <c r="D97" l="1"/>
  <c r="D96" s="1"/>
  <c r="D252"/>
  <c r="D250"/>
  <c r="D248"/>
  <c r="D246"/>
  <c r="D245" l="1"/>
  <c r="D244"/>
  <c r="D266"/>
  <c r="D262"/>
  <c r="D62"/>
  <c r="D61" s="1"/>
  <c r="D68" l="1"/>
  <c r="D67" s="1"/>
  <c r="D59"/>
  <c r="D33"/>
  <c r="D39"/>
  <c r="D37"/>
  <c r="D31"/>
  <c r="D43"/>
  <c r="D20"/>
  <c r="D28"/>
  <c r="D16"/>
  <c r="D233" l="1"/>
  <c r="D224" s="1"/>
  <c r="D223" s="1"/>
  <c r="D217" l="1"/>
  <c r="D203"/>
  <c r="D215"/>
  <c r="D213"/>
  <c r="D210"/>
  <c r="D205"/>
  <c r="D174"/>
  <c r="D169" s="1"/>
  <c r="D153"/>
  <c r="D163"/>
  <c r="D156" s="1"/>
  <c r="D141"/>
  <c r="D124"/>
  <c r="D47"/>
  <c r="D22"/>
  <c r="D45"/>
  <c r="D18"/>
  <c r="D264"/>
  <c r="D41"/>
  <c r="D136" l="1"/>
  <c r="D188"/>
  <c r="D187" s="1"/>
  <c r="D186" s="1"/>
  <c r="D155"/>
  <c r="D30"/>
  <c r="D135"/>
  <c r="D259"/>
  <c r="D258" s="1"/>
  <c r="D117"/>
  <c r="D116" s="1"/>
  <c r="D115" s="1"/>
  <c r="D15"/>
  <c r="D168"/>
  <c r="D167" s="1"/>
  <c r="B9" i="2"/>
  <c r="B36"/>
  <c r="D243" i="1" l="1"/>
  <c r="D14"/>
  <c r="D13" s="1"/>
  <c r="D134"/>
  <c r="B11" i="2"/>
  <c r="D289" i="1" l="1"/>
  <c r="B61" i="2"/>
  <c r="B47" l="1"/>
  <c r="B58" s="1"/>
  <c r="B35" l="1"/>
  <c r="B52"/>
  <c r="B16"/>
  <c r="B48"/>
  <c r="B59" s="1"/>
  <c r="B45" l="1"/>
  <c r="B8"/>
  <c r="B13"/>
  <c r="B53" l="1"/>
  <c r="B26"/>
  <c r="B46" l="1"/>
  <c r="B3" l="1"/>
  <c r="B56" s="1"/>
  <c r="B4"/>
  <c r="B57" s="1"/>
  <c r="B60" l="1"/>
  <c r="B62" s="1"/>
</calcChain>
</file>

<file path=xl/sharedStrings.xml><?xml version="1.0" encoding="utf-8"?>
<sst xmlns="http://schemas.openxmlformats.org/spreadsheetml/2006/main" count="638" uniqueCount="354">
  <si>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</si>
  <si>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</si>
  <si>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</si>
  <si>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</si>
  <si>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</si>
  <si>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</si>
  <si>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</si>
  <si>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</si>
  <si>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«Функционирование управления образования, физической культуры и спорта Администрации Невельского района»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</si>
  <si>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</si>
  <si>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</si>
  <si>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</si>
  <si>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</si>
  <si>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</si>
  <si>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</si>
  <si>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 на 2016-2020 годы»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</si>
  <si>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</si>
  <si>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</si>
  <si>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</si>
  <si>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</si>
  <si>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Муниципальная программа «Развитие транспортного обслуживания населения на территории муниципального образования «Невельский район» на 2016-2020 годы»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</si>
  <si>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</si>
  <si>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</si>
  <si>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</si>
  <si>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Основное мероприятие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</si>
  <si>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</si>
  <si>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на 2016-2020 годы»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</si>
  <si>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</si>
  <si>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</si>
  <si>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</si>
  <si>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Муниципальная программа "Развитие образования, молодёжной политики и физической культуры и спорта в муниципальном образовании "Невельский район" на 2016-2020 годы"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</si>
  <si>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деятельности, творческой деятельности, физкультурно-спортивной деятельности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</si>
  <si>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</si>
  <si>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 (за счёт средств областного бюджета)</t>
  </si>
  <si>
    <t xml:space="preserve">Мероприятия в области молодёжной политики </t>
  </si>
  <si>
    <t xml:space="preserve">Организация временного трудоустройства несовершеннолетних граждан в возрасте от 14 до 18 лет, желающих работать в свободное от учебы время </t>
  </si>
  <si>
    <t xml:space="preserve">Мероприятия в области физической культуры и спорта 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</si>
  <si>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</si>
  <si>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</si>
  <si>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</si>
  <si>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</si>
  <si>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</si>
  <si>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</si>
  <si>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</si>
  <si>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</si>
  <si>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</si>
  <si>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01 1 02 20400</t>
  </si>
  <si>
    <t>01 1 02 20500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</si>
  <si>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</si>
  <si>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</si>
  <si>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</si>
  <si>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</si>
  <si>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</si>
  <si>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</si>
  <si>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</si>
  <si>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</si>
  <si>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</si>
  <si>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</si>
  <si>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</si>
  <si>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</si>
  <si>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03 1 00 00000</t>
  </si>
  <si>
    <t>03 1 01 00000</t>
  </si>
  <si>
    <t>03 1 01 21900</t>
  </si>
  <si>
    <t>03 3 00 00000</t>
  </si>
  <si>
    <t>03 3 01 00000</t>
  </si>
  <si>
    <t>03 3 01 00900</t>
  </si>
  <si>
    <t>04 0 00 00000</t>
  </si>
  <si>
    <t>04 1 00 00000</t>
  </si>
  <si>
    <t>04 1 01 00000</t>
  </si>
  <si>
    <t>04 1 01 22400</t>
  </si>
  <si>
    <t>05 0 00 00000</t>
  </si>
  <si>
    <t>05 1 00 00000</t>
  </si>
  <si>
    <t>05 1 01 00000</t>
  </si>
  <si>
    <t>05 1 01 41130</t>
  </si>
  <si>
    <t>05 1 01 81510</t>
  </si>
  <si>
    <t>05 1 01 81520</t>
  </si>
  <si>
    <t>05 2 00 00000</t>
  </si>
  <si>
    <t>05 2 01 00000</t>
  </si>
  <si>
    <t>05 2 01 23400</t>
  </si>
  <si>
    <t>05 2 01 42080</t>
  </si>
  <si>
    <t>06 0 00 00000</t>
  </si>
  <si>
    <t>06 1 00 00000</t>
  </si>
  <si>
    <t>06 1 01 00000</t>
  </si>
  <si>
    <t>06 1 01 24200</t>
  </si>
  <si>
    <t>06 1 01 41190</t>
  </si>
  <si>
    <t>06 2 00 00000</t>
  </si>
  <si>
    <t>06 2 01 00000</t>
  </si>
  <si>
    <t>07 0 00 00000</t>
  </si>
  <si>
    <t>07 1 00 00000</t>
  </si>
  <si>
    <t>07 1 01 00000</t>
  </si>
  <si>
    <t>07 1 01 00900</t>
  </si>
  <si>
    <t>07 1 01 25400</t>
  </si>
  <si>
    <t>07 1 01 25500</t>
  </si>
  <si>
    <t>07 1 01 42070</t>
  </si>
  <si>
    <t>07 1 01 42120</t>
  </si>
  <si>
    <t>07 1 01 42130</t>
  </si>
  <si>
    <t>07 1 01 42140</t>
  </si>
  <si>
    <t>07 1 01 51180</t>
  </si>
  <si>
    <t>07 1 01 80900</t>
  </si>
  <si>
    <t>07 3 00 00000</t>
  </si>
  <si>
    <t>07 3 01 00000</t>
  </si>
  <si>
    <t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на 2016-2020 годы"</t>
  </si>
  <si>
    <t>Расходы на выплаты по оплате труда  и обеспечение функций  муниципальных органов</t>
  </si>
  <si>
    <t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на 2016-2020 годы"</t>
  </si>
  <si>
    <t xml:space="preserve">Расходы на выплаты по оплате труда и обеспечение функций муниципальных органов </t>
  </si>
  <si>
    <t>Муниципальная программа "Обеспечение безопасности граждан на территории муниципального образования "Невельский район" на 2016-2020 годы"</t>
  </si>
  <si>
    <t>Осуществление расходов по возмещению затрат по содержанию систем водоснабжения в сельской местности</t>
  </si>
  <si>
    <t>Возмещение убытков организациям, оказывающим услуги бани населению</t>
  </si>
  <si>
    <t xml:space="preserve">Мероприятия по гражданской обороне </t>
  </si>
  <si>
    <t>Доплаты к пенсиям муниципальным служащим</t>
  </si>
  <si>
    <t>Наименование</t>
  </si>
  <si>
    <t>ЦСР</t>
  </si>
  <si>
    <t>ВР</t>
  </si>
  <si>
    <t>Сумма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</si>
  <si>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</si>
  <si>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</si>
  <si>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</si>
  <si>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</si>
  <si>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Муниципальная программа "Развитие культуры в муниципальном образовании "Невельский район" на 2016-2020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</si>
  <si>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</si>
  <si>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</si>
  <si>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</si>
  <si>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Межбюджетные трансферты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</si>
  <si>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</si>
  <si>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</si>
  <si>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</si>
  <si>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</si>
  <si>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</si>
  <si>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</si>
  <si>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</si>
  <si>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Проведение мероприятий  по профилактике  преступлений и правонарушений, противодействие злоупотреблению наркотиков и их незаконному обороту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</si>
  <si>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</si>
  <si>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</si>
  <si>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rgb="FF000000"/>
        <rFont val="Times New Roman"/>
        <family val="1"/>
        <charset val="204"/>
      </rPr>
      <t xml:space="preserve"> «</t>
    </r>
    <r>
      <rPr>
        <i/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</si>
  <si>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</si>
  <si>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Председатель Собрания депутатов Невельского района</t>
  </si>
  <si>
    <t>Обеспечение деятельности Собрания депутатов Невельского района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</si>
  <si>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</si>
  <si>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</si>
  <si>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</si>
  <si>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</si>
  <si>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</si>
  <si>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</si>
  <si>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</si>
  <si>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</si>
  <si>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800</t>
  </si>
  <si>
    <t>Общерайонные расходы</t>
  </si>
  <si>
    <t>90 9 00 20004</t>
  </si>
  <si>
    <t>Высшее должностное лицо Невельского района</t>
  </si>
  <si>
    <t>02 1 03 00000</t>
  </si>
  <si>
    <t>Муниципальная программа "Содействие экономическому развитию и инвестиционной привлекательности муниципального образования "Невельский район" на 2016-2020 годы"</t>
  </si>
  <si>
    <t>Содержание единой дежурно-диспетчерской службы</t>
  </si>
  <si>
    <t>04 1 01 00910</t>
  </si>
  <si>
    <t>Капитальные вложения в объекты государственной (муниципальной) собственности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</si>
  <si>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</si>
  <si>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</si>
  <si>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</si>
  <si>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</si>
  <si>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</si>
  <si>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</si>
  <si>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специализированного жилищного фонда и муниципального нежилого фонда, расположенного в многоквартирных домах района, включая услуги по обслуживанию специального счета для формирования фонда капитального ремонта многоквартирных домов района</t>
  </si>
  <si>
    <t>07 1 01 01900</t>
  </si>
  <si>
    <t>07 1 01 00920</t>
  </si>
  <si>
    <t>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 (за счет средств областного бюджета)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</si>
  <si>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 (за счет средств сельских поселений)</t>
  </si>
  <si>
    <t>06 1 01 84200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</si>
  <si>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</si>
  <si>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</si>
  <si>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</si>
  <si>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</si>
  <si>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</si>
  <si>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</si>
  <si>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</si>
  <si>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</si>
  <si>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</si>
  <si>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t>внепрогр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</si>
  <si>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</si>
  <si>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</si>
  <si>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Основное мероприятие «Социальная поддержка граждан и общественных организаций, реализация демографической политики»</t>
  </si>
  <si>
    <t>Расходы на содержание специалистов по ведению бухгалтерского учета бюджетов сельских поселений   в соответствии с переданными полномочиями (за счет средств сельских поселений)</t>
  </si>
  <si>
    <t>Расходы на исполнение органами местного самоуправления отдельных государственных полномочий по формированию торгового реестра (за счёт средств областного бюджета)</t>
  </si>
  <si>
    <t>Расходы на выплаты по оплате труда работников, занимающих должности, не отнесенные к должностям муниципальной службы</t>
  </si>
  <si>
    <t>05 2 01 23900</t>
  </si>
  <si>
    <t xml:space="preserve">Софинансирование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 </t>
  </si>
  <si>
    <t>Капитальный ремонт муниципального жилищного фонда  поселений</t>
  </si>
  <si>
    <t>03 1 01 21800</t>
  </si>
  <si>
    <t>06 1 01 24210</t>
  </si>
  <si>
    <t>07 1 01 51200</t>
  </si>
  <si>
    <t>Выплата компенсации части родительской платы за присмотр и уход за детьми, осваивающими образовательные программы  дошкольного образования    в организациях, осуществляющих образовательную деятельность (за счет средств областного бюджета)</t>
  </si>
  <si>
    <t>Осуществление единовременной выплаты гражданам РФ, постоянно проживающим на территории муниципального образования, в связи с празднованием очередной годовщины Победы в Великой Отечественной войне</t>
  </si>
  <si>
    <t>04 1 01 41280</t>
  </si>
  <si>
    <t>Иные непрограммные направления деятельности органов местного самоуправления Невельского района</t>
  </si>
  <si>
    <t>90 0 00 00000</t>
  </si>
  <si>
    <t>01 1 02 W1040</t>
  </si>
  <si>
    <t>01 1 01 W1400</t>
  </si>
  <si>
    <t>06 1 01 W1190</t>
  </si>
  <si>
    <t>04 1 01 W1280</t>
  </si>
  <si>
    <t>07 1 01 42090</t>
  </si>
  <si>
    <t>Осуществление мероприятий по обеспечению безопасности дорожного движения на автомобильных дорогах местного значения</t>
  </si>
  <si>
    <t>06 2 01 24700</t>
  </si>
  <si>
    <t xml:space="preserve">Муниципальная программа "Развитие культуры в муниципальном образовании "Невельский район" </t>
  </si>
  <si>
    <t xml:space="preserve">Муниципальная программа "Содействие экономическому развитию и инвестиционной привлекательности муниципального образования "Невельский район" </t>
  </si>
  <si>
    <t xml:space="preserve">Муниципальная программа "Обеспечение безопасности граждан на территории муниципального образования "Невельский район" 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</si>
  <si>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</si>
  <si>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Резервный фонд Администрации Невельского района</t>
  </si>
  <si>
    <t>90 9 00 20001</t>
  </si>
  <si>
    <t>в т.ч.на предупреждение и ликвидацию чрезвычайных ситуаций</t>
  </si>
  <si>
    <t>Основное мероприятие  «Функционирование КУМИ»</t>
  </si>
  <si>
    <t>Организация и обеспечение оздоровления и отдыха детей в каникулярное время</t>
  </si>
  <si>
    <t>03 3 01 00920</t>
  </si>
  <si>
    <t>Муниципальная программа "Комплексное развитие систем коммунальной инфраструктуры и благоустройства муниципального образования "Невельский район"</t>
  </si>
  <si>
    <t xml:space="preserve">Муниципальная программа "Развитие транспортного обслуживания населения на территории муниципального образования "Невельский район" </t>
  </si>
  <si>
    <t xml:space="preserve">Муниципальная программа 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"Невельский район" </t>
  </si>
  <si>
    <t>Компенсация расходов по подвозу детей в образовательную организацию</t>
  </si>
  <si>
    <t>01 1 02 20200</t>
  </si>
  <si>
    <t>01 1 02 42180</t>
  </si>
  <si>
    <t xml:space="preserve">к    решению Собрания депутатов </t>
  </si>
  <si>
    <t xml:space="preserve">   Невельского района  </t>
  </si>
  <si>
    <t>Муниципальная программа "Развитие молодежной политики, физической культуры и спорта в муниципальном образовании "Невельский район"</t>
  </si>
  <si>
    <t>Премии Главы района</t>
  </si>
  <si>
    <t>01 2 00 00000</t>
  </si>
  <si>
    <t>01 2 01 00000</t>
  </si>
  <si>
    <t>01 2 01 00800</t>
  </si>
  <si>
    <t>01 2 01 00900</t>
  </si>
  <si>
    <t>01 2 01 00920</t>
  </si>
  <si>
    <t>08 0 00 00000</t>
  </si>
  <si>
    <t>08 1 00 00000</t>
  </si>
  <si>
    <t>08 1 01 00000</t>
  </si>
  <si>
    <t>08 1 01 00790</t>
  </si>
  <si>
    <t>08 1 01 20300</t>
  </si>
  <si>
    <t>08 1 01 20600</t>
  </si>
  <si>
    <t>08 1 01 20700</t>
  </si>
  <si>
    <t>08 2 00 00000</t>
  </si>
  <si>
    <t>08 2 01 00000</t>
  </si>
  <si>
    <t>08 2 01 00790</t>
  </si>
  <si>
    <t xml:space="preserve">08 2 01 20100 </t>
  </si>
  <si>
    <t>08 2 01 41140</t>
  </si>
  <si>
    <t>08 2 01 W1140</t>
  </si>
  <si>
    <t>Дотация   на выравнивание бюджетной обеспеченности поселений (за счёт средств областного бюджета)</t>
  </si>
  <si>
    <t>07 2 01 00920</t>
  </si>
  <si>
    <t>07 2 00 00000</t>
  </si>
  <si>
    <t>07 2 01 00000</t>
  </si>
  <si>
    <t>07 2 01 00900</t>
  </si>
  <si>
    <t>07 2 01 70000</t>
  </si>
  <si>
    <t>07 3 01 28000</t>
  </si>
  <si>
    <t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</t>
  </si>
  <si>
    <t>Субсидия на проведение 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</si>
  <si>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</si>
  <si>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 «Развитие дошкольного, общего, дополнительного образования»</t>
  </si>
  <si>
    <t xml:space="preserve">Муниципальная программа "Развитие образования в муниципальном образовании "Невельский район" </t>
  </si>
  <si>
    <t xml:space="preserve">Подпрограмма  "Обеспечение реализации муниципальной программы "Развитие образования в муниципальном образовании "Невельский район" </t>
  </si>
  <si>
    <t>Подпрограмма  «Развитие культуры»</t>
  </si>
  <si>
    <t>Подпрограмма  «Повышение инвестиционной привлекательности»</t>
  </si>
  <si>
    <t>Подпрограмма 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</t>
  </si>
  <si>
    <t>Подпрограмма  «Профилактика преступлений и правонарушений, противодействие злоупотреблению наркотиков и их незаконному обороту»</t>
  </si>
  <si>
    <t>Подпрограмма  «Комплексное развитие систем коммунальной инфраструктуры и благоустройства муниципального образования»</t>
  </si>
  <si>
    <t>Подпрограмма  «Жилище»</t>
  </si>
  <si>
    <t>Подпрограмма  «Сохранение и развитие автомобильных дорог общего пользования местного значения в муниципальном образовании»</t>
  </si>
  <si>
    <t>Подпрограмма «Обеспечение функционирования администрации муниципального образования»</t>
  </si>
  <si>
    <t>Подпрограмма  «Совершенствование и развитие бюджетного процесса, управление муниципальным долгом»</t>
  </si>
  <si>
    <t>Подпрограмма  «Социальная поддержка граждан и общественных организаций, реализация демографической политики»</t>
  </si>
  <si>
    <t>Подпрограмма  «Молодое поколение»</t>
  </si>
  <si>
    <t>Расходы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  (за счет средств областного  бюджета)</t>
  </si>
  <si>
    <t>Софинансирование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</si>
  <si>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</si>
  <si>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 «Развитие физической культуры и спорта, укрепление общественного здоровья населения»</t>
  </si>
  <si>
    <t>Подпрограмма  «Повышение безопасности дорожного движения»</t>
  </si>
  <si>
    <t>Приобретение оборудования и материалов для модернизации объектов теплоснабжения, водоснабжения, водоотведения</t>
  </si>
  <si>
    <t>05 1 01 65600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</si>
  <si>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</si>
  <si>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</si>
  <si>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Расходы на воспитание и обучение детей-инвалидов в муниципальных дошкольных образовательных учреждениях (за счет средств областного бюджета)</t>
  </si>
  <si>
    <t>01 1 01 43020</t>
  </si>
  <si>
    <t>01 1 Е2 00000</t>
  </si>
  <si>
    <t>01 1 Е2 50970</t>
  </si>
  <si>
    <t>600</t>
  </si>
  <si>
    <t>01 1 02 42170</t>
  </si>
  <si>
    <t>05 1 01 L2990</t>
  </si>
  <si>
    <t>Расходы на развитие и совершенствование института добровольных народных дружин (за счет средств областного бюджета)</t>
  </si>
  <si>
    <t>04 1 01 41350</t>
  </si>
  <si>
    <t>Софинансирование расходов на развитие и совершенствование института добровольных народных дружин</t>
  </si>
  <si>
    <t>04 1 01W1350</t>
  </si>
  <si>
    <t>04 1 01 W1350</t>
  </si>
  <si>
    <t>04 1 01 41340</t>
  </si>
  <si>
    <t>Субсидии на ликвидацию очагов сорного растения борщевик Сосновского (за счёт средств областного бюджета)</t>
  </si>
  <si>
    <t>05 1 01 41570</t>
  </si>
  <si>
    <t>Субсидия на обеспечение пожарной безопасности в органах исполнительной власти области и муниципальных образованиях (за счет средств областного бюджета)</t>
  </si>
  <si>
    <t>Региональный проект "Успех каждого ребенка"</t>
  </si>
  <si>
    <t>Региональный проект "Формирование комфортной городской среды"</t>
  </si>
  <si>
    <t>Основное мероприятие «Дополнительное образование в сфере культуры и искусства»</t>
  </si>
  <si>
    <t>Подпрограмма "Дополнительное образование в сфере культуры и искусства"</t>
  </si>
  <si>
    <t>02 2 00 00000</t>
  </si>
  <si>
    <t>02 2 01 0000</t>
  </si>
  <si>
    <t>02 2 01 00790</t>
  </si>
  <si>
    <t>07 1 01 81710</t>
  </si>
  <si>
    <t>08 1 01 28300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</si>
  <si>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</si>
  <si>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Реализация мероприятий военно-патриотической направленности, связанных с присвоением МО "Невельский район" звания "Край партизанской славы"</t>
  </si>
  <si>
    <t>02 1 03 22600</t>
  </si>
  <si>
    <t>Возмещение затрат организациям, осуществляющим производство и выпуск муниципального периодического печатного издания</t>
  </si>
  <si>
    <t>01 1 03 00000</t>
  </si>
  <si>
    <t>01 1 03 00790</t>
  </si>
  <si>
    <t xml:space="preserve">Расходы по перевозке учащихся на внеклассные мероприятия и итоговую аттестацию </t>
  </si>
  <si>
    <t>Поддержка добровольческих (волонтерских) и некоммерческих организаций в целях реализации социокультурных проектов в сфере культуры</t>
  </si>
  <si>
    <t>01 1 02 20210</t>
  </si>
  <si>
    <t>Расходы на ежемесячное денежное вознаграждение за классное руководство педагогическим работникам муниципальных образовательных организаций (за счет средств федерального бюджета)</t>
  </si>
  <si>
    <t>01 1 02 53030</t>
  </si>
  <si>
    <t>01 1 02 L3040</t>
  </si>
  <si>
    <t>Муниципальная программа "Формирование современной городской среды в муниципальном образовании "Невельский район"</t>
  </si>
  <si>
    <t>Подпрограмма "Благоустройство дворовых и общественных территорий в муниципальном образовании"</t>
  </si>
  <si>
    <t>Осуществление расходов на благоустройство общественных территорий (за счет средств федерального и областного  бюджета)</t>
  </si>
  <si>
    <t>10 0 00 00000</t>
  </si>
  <si>
    <t>10 1 00 00000</t>
  </si>
  <si>
    <t>10 1 F2 00000</t>
  </si>
  <si>
    <t>10 1 F2 55550</t>
  </si>
  <si>
    <t>Иные межбюджетные трансферты  муниципальному образованию городского поселения "Невель" направленных на содержание автомобильных дорог города "Невель"</t>
  </si>
  <si>
    <t>06 1 01 74500</t>
  </si>
  <si>
    <t>Капитальные вложения в объекты государственной(муниципальной) собственности</t>
  </si>
  <si>
    <t>08 1 01 43040</t>
  </si>
  <si>
    <t>Реализация мероприятий, направленных на снижение напряженности на рынке труда, для особых категорий граждан (за счет средств областного бюджета)</t>
  </si>
  <si>
    <t>Расходы на обеспечение мероприятий по подготовке к отопительному периоду</t>
  </si>
  <si>
    <t>05 1 01 23300</t>
  </si>
  <si>
    <t>05 2 01 R0820</t>
  </si>
  <si>
    <t>05 1 01 23500</t>
  </si>
  <si>
    <t>Строительство и реконструкция, капитальный ремонт, ремонт объектов водоснабжения, систем водоотведения и очистки сточных вод</t>
  </si>
  <si>
    <t>05 1 01 41700</t>
  </si>
  <si>
    <t>Ежемесячная денежная компенсация  двухразового питания обучающимся с ограниченными возможностями здоровья,осваивающим  в муниципальных образовательных организациях образовательные программы начального общего, основного общего или среднего общего образования на дому (за счет средств областного бюджета)</t>
  </si>
  <si>
    <t>Субсидия на софинансирование мероприятий по проведению ремонта групповых резервуарных установок сжиженных углеводородных газов (за счет средств областного бюджета)</t>
  </si>
  <si>
    <t xml:space="preserve"> классификации расходов районного бюджета на 2022 год</t>
  </si>
  <si>
    <t>Расходы на проведение комплексных кадастровых работ (за счет средств областного бюджета)</t>
  </si>
  <si>
    <t>03 1 01 41820</t>
  </si>
  <si>
    <t>03 1 01 W1820</t>
  </si>
  <si>
    <t>Софинансирование на проведение комплексных кадастровых работ</t>
  </si>
  <si>
    <t>01 1 02 42190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</si>
  <si>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бюджета 8946,0)</t>
  </si>
  <si>
    <t>Субсидия на софинансирование расходных обязательств муниципальных образований, связанных с реализацией федеральной целевой программы "Увековечение памяти погибших при защите Отечества на 2019-2024 годы" (за счет средств федерального  и областного бюджетов 606,0)</t>
  </si>
  <si>
    <t>Внедрение программно-целевых принципов организации бюджетного процесса</t>
  </si>
  <si>
    <t>07 2 01 27200</t>
  </si>
  <si>
    <t xml:space="preserve">Приобретение жилья для переселения граждан из жилых помещений, признанных в установленном порядке непригодными для проживания </t>
  </si>
  <si>
    <t>05 2 01 23700</t>
  </si>
  <si>
    <t>Социальная поддержка граждан, участвующих в составе добровольных народных дружин в защите Государственной границы (за счет средств областного бюджета)</t>
  </si>
  <si>
    <t>Расходы на создание в общеобразовательных организациях, расположенных в сельской местности, условий для занятия физической культурой и спортом (за счет средств федерального и областного бюджетов 2021,0)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</si>
  <si>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</si>
  <si>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</si>
  <si>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</si>
  <si>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 xml:space="preserve">Софинансирование социальной поддержки граждан, участвующих в составе добровольных народных дружин в защите Государственной границы </t>
  </si>
  <si>
    <t>Реализация мероприятий по проведению кадастровых работ по формированию земельных участков и работ, связанных с оформлением бесхозяйного имущества в муниципальную собственность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</si>
  <si>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</si>
  <si>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 xml:space="preserve">Приложение 10 </t>
  </si>
  <si>
    <t>Основное мероприятие "Оказание поддержки социально-ориентированным некоммерческим организациям на территории МО "Невельский район"</t>
  </si>
  <si>
    <t>07 3 02 00000</t>
  </si>
  <si>
    <t>07 3 02 26800</t>
  </si>
  <si>
    <r>
      <t xml:space="preserve">Субвенции  на осуществление первичного воинского учета органами местного самоуправления поселений 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(за счёт средств федерального бюджета)</t>
    </r>
  </si>
  <si>
    <t>от 23.12.2021 №96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</si>
</sst>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16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indexed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93">
    <xf numFmtId="0" fontId="0" fillId="0" borderId="0" xfId="0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top" wrapText="1"/>
    </xf>
    <xf numFmtId="165" fontId="0" fillId="0" borderId="1" xfId="1" applyNumberFormat="1" applyFont="1" applyBorder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0" fillId="0" borderId="1" xfId="0" applyBorder="1"/>
    <xf numFmtId="167" fontId="0" fillId="0" borderId="1" xfId="0" applyNumberFormat="1" applyBorder="1"/>
    <xf numFmtId="165" fontId="0" fillId="0" borderId="1" xfId="0" applyNumberFormat="1" applyBorder="1"/>
    <xf numFmtId="0" fontId="0" fillId="0" borderId="2" xfId="0" applyFill="1" applyBorder="1"/>
    <xf numFmtId="0" fontId="8" fillId="0" borderId="3" xfId="0" applyFont="1" applyBorder="1"/>
    <xf numFmtId="164" fontId="0" fillId="0" borderId="4" xfId="1" applyFont="1" applyBorder="1"/>
    <xf numFmtId="0" fontId="8" fillId="0" borderId="5" xfId="0" applyFont="1" applyBorder="1"/>
    <xf numFmtId="164" fontId="0" fillId="0" borderId="6" xfId="1" applyFont="1" applyBorder="1"/>
    <xf numFmtId="0" fontId="8" fillId="0" borderId="5" xfId="0" applyFont="1" applyFill="1" applyBorder="1"/>
    <xf numFmtId="0" fontId="0" fillId="0" borderId="5" xfId="0" applyBorder="1"/>
    <xf numFmtId="164" fontId="0" fillId="0" borderId="6" xfId="0" applyNumberFormat="1" applyBorder="1"/>
    <xf numFmtId="0" fontId="8" fillId="0" borderId="7" xfId="0" applyFont="1" applyFill="1" applyBorder="1"/>
    <xf numFmtId="164" fontId="8" fillId="0" borderId="8" xfId="0" applyNumberFormat="1" applyFont="1" applyBorder="1"/>
    <xf numFmtId="0" fontId="0" fillId="0" borderId="6" xfId="0" applyBorder="1" applyAlignment="1">
      <alignment horizontal="center"/>
    </xf>
    <xf numFmtId="165" fontId="0" fillId="0" borderId="2" xfId="1" applyNumberFormat="1" applyFont="1" applyBorder="1"/>
    <xf numFmtId="0" fontId="5" fillId="2" borderId="1" xfId="0" applyFont="1" applyFill="1" applyBorder="1" applyAlignment="1">
      <alignment horizontal="justify" vertical="center" wrapText="1"/>
    </xf>
    <xf numFmtId="0" fontId="5" fillId="0" borderId="0" xfId="0" applyFont="1"/>
    <xf numFmtId="0" fontId="3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justify" vertical="center" wrapText="1"/>
    </xf>
    <xf numFmtId="0" fontId="3" fillId="0" borderId="1" xfId="0" applyFont="1" applyBorder="1"/>
    <xf numFmtId="0" fontId="4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165" fontId="5" fillId="2" borderId="1" xfId="1" applyNumberFormat="1" applyFont="1" applyFill="1" applyBorder="1"/>
    <xf numFmtId="0" fontId="5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justify" vertical="center" wrapText="1"/>
    </xf>
    <xf numFmtId="49" fontId="5" fillId="2" borderId="1" xfId="0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left" wrapText="1"/>
    </xf>
    <xf numFmtId="49" fontId="9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justify" vertical="top" wrapText="1"/>
    </xf>
    <xf numFmtId="165" fontId="5" fillId="0" borderId="1" xfId="1" applyNumberFormat="1" applyFont="1" applyBorder="1"/>
    <xf numFmtId="0" fontId="5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wrapText="1"/>
    </xf>
    <xf numFmtId="165" fontId="3" fillId="2" borderId="1" xfId="1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11" fillId="0" borderId="0" xfId="0" applyFont="1" applyAlignment="1">
      <alignment horizontal="right" vertical="center"/>
    </xf>
    <xf numFmtId="165" fontId="0" fillId="0" borderId="0" xfId="0" applyNumberFormat="1"/>
    <xf numFmtId="168" fontId="0" fillId="0" borderId="0" xfId="0" applyNumberFormat="1"/>
    <xf numFmtId="165" fontId="9" fillId="2" borderId="1" xfId="1" applyNumberFormat="1" applyFont="1" applyFill="1" applyBorder="1" applyAlignment="1">
      <alignment horizontal="center"/>
    </xf>
    <xf numFmtId="0" fontId="10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11" fillId="0" borderId="0" xfId="0" applyFont="1" applyAlignment="1">
      <alignment horizontal="right" vertical="center"/>
    </xf>
    <xf numFmtId="165" fontId="12" fillId="0" borderId="0" xfId="1" applyNumberFormat="1" applyFont="1" applyAlignment="1">
      <alignment horizontal="right"/>
    </xf>
    <xf numFmtId="165" fontId="3" fillId="0" borderId="1" xfId="1" applyNumberFormat="1" applyFont="1" applyBorder="1" applyAlignment="1">
      <alignment horizontal="center"/>
    </xf>
    <xf numFmtId="166" fontId="3" fillId="0" borderId="1" xfId="1" applyNumberFormat="1" applyFont="1" applyBorder="1" applyAlignment="1">
      <alignment horizontal="left"/>
    </xf>
    <xf numFmtId="165" fontId="3" fillId="2" borderId="1" xfId="1" applyNumberFormat="1" applyFont="1" applyFill="1" applyBorder="1"/>
    <xf numFmtId="165" fontId="9" fillId="2" borderId="1" xfId="1" applyNumberFormat="1" applyFont="1" applyFill="1" applyBorder="1"/>
    <xf numFmtId="165" fontId="12" fillId="0" borderId="1" xfId="1" applyNumberFormat="1" applyFont="1" applyBorder="1"/>
    <xf numFmtId="165" fontId="3" fillId="0" borderId="1" xfId="1" applyNumberFormat="1" applyFont="1" applyBorder="1"/>
    <xf numFmtId="165" fontId="9" fillId="0" borderId="1" xfId="1" applyNumberFormat="1" applyFont="1" applyBorder="1"/>
    <xf numFmtId="165" fontId="12" fillId="0" borderId="0" xfId="1" applyNumberFormat="1" applyFont="1"/>
    <xf numFmtId="165" fontId="13" fillId="0" borderId="0" xfId="1" applyNumberFormat="1" applyFont="1"/>
    <xf numFmtId="167" fontId="0" fillId="0" borderId="0" xfId="0" applyNumberFormat="1"/>
    <xf numFmtId="165" fontId="5" fillId="0" borderId="1" xfId="1" applyNumberFormat="1" applyFont="1" applyFill="1" applyBorder="1"/>
    <xf numFmtId="0" fontId="0" fillId="2" borderId="0" xfId="0" applyFill="1"/>
    <xf numFmtId="0" fontId="5" fillId="2" borderId="1" xfId="0" applyFont="1" applyFill="1" applyBorder="1" applyAlignment="1">
      <alignment wrapText="1"/>
    </xf>
    <xf numFmtId="165" fontId="12" fillId="2" borderId="0" xfId="1" applyNumberFormat="1" applyFont="1" applyFill="1"/>
    <xf numFmtId="165" fontId="14" fillId="2" borderId="0" xfId="1" applyNumberFormat="1" applyFont="1" applyFill="1"/>
    <xf numFmtId="167" fontId="0" fillId="2" borderId="0" xfId="0" applyNumberFormat="1" applyFill="1"/>
    <xf numFmtId="0" fontId="10" fillId="2" borderId="1" xfId="0" applyFont="1" applyFill="1" applyBorder="1" applyAlignment="1">
      <alignment horizontal="left" wrapText="1"/>
    </xf>
    <xf numFmtId="165" fontId="10" fillId="2" borderId="1" xfId="1" applyNumberFormat="1" applyFont="1" applyFill="1" applyBorder="1"/>
    <xf numFmtId="0" fontId="5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wrapText="1"/>
    </xf>
    <xf numFmtId="0" fontId="1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justify" vertical="center" wrapText="1"/>
    </xf>
    <xf numFmtId="0" fontId="5" fillId="4" borderId="9" xfId="0" applyFont="1" applyFill="1" applyBorder="1" applyAlignment="1">
      <alignment horizontal="left" wrapText="1"/>
    </xf>
    <xf numFmtId="0" fontId="1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20"/>
  <sheetViews>
    <sheetView tabSelected="1" topLeftCell="A284" workbookViewId="0">
      <selection sqref="A1:E290"/>
    </sheetView>
  </sheetViews>
  <sheetFormatPr defaultRowHeight="15"/>
  <cols>
    <col min="1" max="1" width="56.85546875" style="27" customWidth="1"/>
    <col min="2" max="2" width="14.140625" style="5" customWidth="1"/>
    <col min="3" max="3" width="5.42578125" style="5" customWidth="1"/>
    <col min="4" max="4" width="16" style="71" customWidth="1"/>
    <col min="5" max="5" width="2" customWidth="1"/>
    <col min="6" max="6" width="12" customWidth="1"/>
  </cols>
  <sheetData>
    <row r="1" spans="1:5">
      <c r="A1" s="55"/>
      <c r="B1" s="90" t="s">
        <v>348</v>
      </c>
      <c r="C1" s="90"/>
      <c r="D1" s="90"/>
      <c r="E1" s="84"/>
    </row>
    <row r="2" spans="1:5">
      <c r="A2" s="90" t="s">
        <v>216</v>
      </c>
      <c r="B2" s="90"/>
      <c r="C2" s="90"/>
      <c r="D2" s="90"/>
      <c r="E2" s="84"/>
    </row>
    <row r="3" spans="1:5">
      <c r="A3" s="90" t="s">
        <v>217</v>
      </c>
      <c r="B3" s="90"/>
      <c r="C3" s="90"/>
      <c r="D3" s="90"/>
      <c r="E3" s="84"/>
    </row>
    <row r="4" spans="1:5">
      <c r="A4" s="91" t="s">
        <v>353</v>
      </c>
      <c r="B4" s="92"/>
      <c r="C4" s="92"/>
      <c r="D4" s="92"/>
      <c r="E4" s="84"/>
    </row>
    <row r="5" spans="1:5">
      <c r="A5" s="56"/>
      <c r="B5" s="56"/>
      <c r="C5" s="56"/>
      <c r="D5" s="62"/>
      <c r="E5" s="56"/>
    </row>
    <row r="6" spans="1:5" ht="15.75">
      <c r="A6" s="89" t="s">
        <v>114</v>
      </c>
      <c r="B6" s="89"/>
      <c r="C6" s="89"/>
      <c r="D6" s="89"/>
    </row>
    <row r="7" spans="1:5" ht="15.75">
      <c r="A7" s="89" t="s">
        <v>115</v>
      </c>
      <c r="B7" s="89"/>
      <c r="C7" s="89"/>
      <c r="D7" s="89"/>
    </row>
    <row r="8" spans="1:5" ht="15.75">
      <c r="A8" s="89" t="s">
        <v>157</v>
      </c>
      <c r="B8" s="89"/>
      <c r="C8" s="89"/>
      <c r="D8" s="89"/>
    </row>
    <row r="9" spans="1:5" ht="15.75">
      <c r="A9" s="89" t="s">
        <v>328</v>
      </c>
      <c r="B9" s="89"/>
      <c r="C9" s="89"/>
      <c r="D9" s="89"/>
    </row>
    <row r="10" spans="1:5">
      <c r="D10" s="63" t="s">
        <v>158</v>
      </c>
    </row>
    <row r="11" spans="1:5">
      <c r="A11" s="28" t="s">
        <v>110</v>
      </c>
      <c r="B11" s="1" t="s">
        <v>111</v>
      </c>
      <c r="C11" s="1" t="s">
        <v>112</v>
      </c>
      <c r="D11" s="64" t="s">
        <v>113</v>
      </c>
    </row>
    <row r="12" spans="1:5">
      <c r="A12" s="28">
        <v>1</v>
      </c>
      <c r="B12" s="1">
        <v>2</v>
      </c>
      <c r="C12" s="1">
        <v>3</v>
      </c>
      <c r="D12" s="65">
        <v>4</v>
      </c>
    </row>
    <row r="13" spans="1:5" ht="29.25">
      <c r="A13" s="35" t="s">
        <v>249</v>
      </c>
      <c r="B13" s="36" t="s">
        <v>37</v>
      </c>
      <c r="C13" s="36"/>
      <c r="D13" s="66">
        <f>D14+D67</f>
        <v>207637.5</v>
      </c>
    </row>
    <row r="14" spans="1:5" ht="30">
      <c r="A14" s="29" t="s">
        <v>248</v>
      </c>
      <c r="B14" s="31" t="s">
        <v>38</v>
      </c>
      <c r="C14" s="31"/>
      <c r="D14" s="67">
        <f>D15+D30+D61+D64</f>
        <v>200240.5</v>
      </c>
    </row>
    <row r="15" spans="1:5">
      <c r="A15" s="26" t="s">
        <v>1</v>
      </c>
      <c r="B15" s="32" t="s">
        <v>39</v>
      </c>
      <c r="C15" s="32"/>
      <c r="D15" s="33">
        <f>D16+D18+D20+D22+D28+D24+D26</f>
        <v>55945</v>
      </c>
    </row>
    <row r="16" spans="1:5" ht="30">
      <c r="A16" s="26" t="s">
        <v>156</v>
      </c>
      <c r="B16" s="32" t="s">
        <v>40</v>
      </c>
      <c r="C16" s="32"/>
      <c r="D16" s="33">
        <f>D17</f>
        <v>17305.8</v>
      </c>
      <c r="E16" s="57"/>
    </row>
    <row r="17" spans="1:5" ht="30">
      <c r="A17" s="8" t="s">
        <v>116</v>
      </c>
      <c r="B17" s="32" t="s">
        <v>40</v>
      </c>
      <c r="C17" s="32">
        <v>600</v>
      </c>
      <c r="D17" s="33">
        <v>17305.8</v>
      </c>
    </row>
    <row r="18" spans="1:5" ht="105">
      <c r="A18" s="26" t="s">
        <v>163</v>
      </c>
      <c r="B18" s="32" t="s">
        <v>41</v>
      </c>
      <c r="C18" s="32"/>
      <c r="D18" s="33">
        <f>D19</f>
        <v>214</v>
      </c>
    </row>
    <row r="19" spans="1:5" ht="30">
      <c r="A19" s="8" t="s">
        <v>116</v>
      </c>
      <c r="B19" s="32" t="s">
        <v>41</v>
      </c>
      <c r="C19" s="32">
        <v>600</v>
      </c>
      <c r="D19" s="33">
        <v>214</v>
      </c>
    </row>
    <row r="20" spans="1:5" ht="117.75" customHeight="1">
      <c r="A20" s="34" t="s">
        <v>203</v>
      </c>
      <c r="B20" s="32" t="s">
        <v>42</v>
      </c>
      <c r="C20" s="32"/>
      <c r="D20" s="33">
        <f>D21</f>
        <v>33396</v>
      </c>
    </row>
    <row r="21" spans="1:5" ht="30">
      <c r="A21" s="8" t="s">
        <v>116</v>
      </c>
      <c r="B21" s="32" t="s">
        <v>42</v>
      </c>
      <c r="C21" s="32">
        <v>600</v>
      </c>
      <c r="D21" s="33">
        <v>33396</v>
      </c>
    </row>
    <row r="22" spans="1:5" ht="75">
      <c r="A22" s="26" t="s">
        <v>188</v>
      </c>
      <c r="B22" s="9" t="s">
        <v>43</v>
      </c>
      <c r="C22" s="9"/>
      <c r="D22" s="33">
        <f>D23</f>
        <v>4253</v>
      </c>
    </row>
    <row r="23" spans="1:5" ht="30">
      <c r="A23" s="8" t="s">
        <v>116</v>
      </c>
      <c r="B23" s="9" t="s">
        <v>43</v>
      </c>
      <c r="C23" s="9">
        <v>600</v>
      </c>
      <c r="D23" s="33">
        <v>4253</v>
      </c>
    </row>
    <row r="24" spans="1:5" ht="75">
      <c r="A24" s="26" t="s">
        <v>269</v>
      </c>
      <c r="B24" s="32" t="s">
        <v>270</v>
      </c>
      <c r="C24" s="32"/>
      <c r="D24" s="33">
        <f>D25</f>
        <v>150</v>
      </c>
    </row>
    <row r="25" spans="1:5" ht="30">
      <c r="A25" s="8" t="s">
        <v>116</v>
      </c>
      <c r="B25" s="32" t="s">
        <v>270</v>
      </c>
      <c r="C25" s="32">
        <v>600</v>
      </c>
      <c r="D25" s="33">
        <v>150</v>
      </c>
    </row>
    <row r="26" spans="1:5" ht="45">
      <c r="A26" s="26" t="s">
        <v>271</v>
      </c>
      <c r="B26" s="32" t="s">
        <v>272</v>
      </c>
      <c r="C26" s="32"/>
      <c r="D26" s="33">
        <f>D27</f>
        <v>624</v>
      </c>
    </row>
    <row r="27" spans="1:5" ht="30">
      <c r="A27" s="8" t="s">
        <v>116</v>
      </c>
      <c r="B27" s="32" t="s">
        <v>272</v>
      </c>
      <c r="C27" s="32">
        <v>600</v>
      </c>
      <c r="D27" s="33">
        <v>624</v>
      </c>
    </row>
    <row r="28" spans="1:5" ht="105">
      <c r="A28" s="26" t="s">
        <v>183</v>
      </c>
      <c r="B28" s="32" t="s">
        <v>194</v>
      </c>
      <c r="C28" s="32"/>
      <c r="D28" s="33">
        <f>D29</f>
        <v>2.2000000000000002</v>
      </c>
    </row>
    <row r="29" spans="1:5" ht="30">
      <c r="A29" s="8" t="s">
        <v>116</v>
      </c>
      <c r="B29" s="32" t="s">
        <v>194</v>
      </c>
      <c r="C29" s="32">
        <v>600</v>
      </c>
      <c r="D29" s="33">
        <v>2.2000000000000002</v>
      </c>
    </row>
    <row r="30" spans="1:5">
      <c r="A30" s="26" t="s">
        <v>2</v>
      </c>
      <c r="B30" s="32" t="s">
        <v>44</v>
      </c>
      <c r="C30" s="32"/>
      <c r="D30" s="33">
        <f>D31+D37+D39+D33+D41+D43+D45+D47+D51+D59+D49+D35+D55+D57+D53</f>
        <v>134705.20000000001</v>
      </c>
      <c r="E30" s="57"/>
    </row>
    <row r="31" spans="1:5" ht="30">
      <c r="A31" s="26" t="s">
        <v>156</v>
      </c>
      <c r="B31" s="32" t="s">
        <v>45</v>
      </c>
      <c r="C31" s="32"/>
      <c r="D31" s="33">
        <f>D32</f>
        <v>33250.800000000003</v>
      </c>
    </row>
    <row r="32" spans="1:5" ht="30">
      <c r="A32" s="8" t="s">
        <v>116</v>
      </c>
      <c r="B32" s="32" t="s">
        <v>45</v>
      </c>
      <c r="C32" s="32">
        <v>600</v>
      </c>
      <c r="D32" s="33">
        <v>33250.800000000003</v>
      </c>
    </row>
    <row r="33" spans="1:4" ht="30">
      <c r="A33" s="8" t="s">
        <v>213</v>
      </c>
      <c r="B33" s="32" t="s">
        <v>214</v>
      </c>
      <c r="C33" s="32"/>
      <c r="D33" s="33">
        <f>D34</f>
        <v>342.4</v>
      </c>
    </row>
    <row r="34" spans="1:4" ht="30">
      <c r="A34" s="8" t="s">
        <v>116</v>
      </c>
      <c r="B34" s="32" t="s">
        <v>214</v>
      </c>
      <c r="C34" s="32">
        <v>600</v>
      </c>
      <c r="D34" s="33">
        <v>342.4</v>
      </c>
    </row>
    <row r="35" spans="1:4" ht="30">
      <c r="A35" s="26" t="s">
        <v>302</v>
      </c>
      <c r="B35" s="32" t="s">
        <v>304</v>
      </c>
      <c r="C35" s="39"/>
      <c r="D35" s="33">
        <f>D36</f>
        <v>850</v>
      </c>
    </row>
    <row r="36" spans="1:4" ht="30">
      <c r="A36" s="8" t="s">
        <v>116</v>
      </c>
      <c r="B36" s="32" t="s">
        <v>304</v>
      </c>
      <c r="C36" s="39" t="s">
        <v>275</v>
      </c>
      <c r="D36" s="33">
        <v>850</v>
      </c>
    </row>
    <row r="37" spans="1:4">
      <c r="A37" s="26" t="s">
        <v>219</v>
      </c>
      <c r="B37" s="32" t="s">
        <v>46</v>
      </c>
      <c r="C37" s="32"/>
      <c r="D37" s="33">
        <f>D38</f>
        <v>125</v>
      </c>
    </row>
    <row r="38" spans="1:4">
      <c r="A38" s="26" t="s">
        <v>121</v>
      </c>
      <c r="B38" s="32" t="s">
        <v>46</v>
      </c>
      <c r="C38" s="32">
        <v>300</v>
      </c>
      <c r="D38" s="33">
        <v>125</v>
      </c>
    </row>
    <row r="39" spans="1:4" ht="105">
      <c r="A39" s="26" t="s">
        <v>31</v>
      </c>
      <c r="B39" s="32" t="s">
        <v>47</v>
      </c>
      <c r="C39" s="32"/>
      <c r="D39" s="33">
        <f>D40</f>
        <v>56.6</v>
      </c>
    </row>
    <row r="40" spans="1:4" ht="30">
      <c r="A40" s="8" t="s">
        <v>116</v>
      </c>
      <c r="B40" s="32" t="s">
        <v>47</v>
      </c>
      <c r="C40" s="32">
        <v>600</v>
      </c>
      <c r="D40" s="33">
        <v>56.6</v>
      </c>
    </row>
    <row r="41" spans="1:4" ht="45">
      <c r="A41" s="26" t="s">
        <v>32</v>
      </c>
      <c r="B41" s="32" t="s">
        <v>48</v>
      </c>
      <c r="C41" s="32"/>
      <c r="D41" s="33">
        <f>D42</f>
        <v>2936</v>
      </c>
    </row>
    <row r="42" spans="1:4" ht="30">
      <c r="A42" s="8" t="s">
        <v>116</v>
      </c>
      <c r="B42" s="32" t="s">
        <v>48</v>
      </c>
      <c r="C42" s="32">
        <v>600</v>
      </c>
      <c r="D42" s="33">
        <v>2936</v>
      </c>
    </row>
    <row r="43" spans="1:4" ht="120">
      <c r="A43" s="34" t="s">
        <v>203</v>
      </c>
      <c r="B43" s="9" t="s">
        <v>49</v>
      </c>
      <c r="C43" s="32"/>
      <c r="D43" s="33">
        <f>D44</f>
        <v>76862</v>
      </c>
    </row>
    <row r="44" spans="1:4" ht="30">
      <c r="A44" s="8" t="s">
        <v>116</v>
      </c>
      <c r="B44" s="32" t="s">
        <v>49</v>
      </c>
      <c r="C44" s="32">
        <v>600</v>
      </c>
      <c r="D44" s="33">
        <v>76862</v>
      </c>
    </row>
    <row r="45" spans="1:4" ht="60">
      <c r="A45" s="26" t="s">
        <v>33</v>
      </c>
      <c r="B45" s="32" t="s">
        <v>50</v>
      </c>
      <c r="C45" s="32"/>
      <c r="D45" s="33">
        <f>D46</f>
        <v>1239</v>
      </c>
    </row>
    <row r="46" spans="1:4" ht="30">
      <c r="A46" s="8" t="s">
        <v>116</v>
      </c>
      <c r="B46" s="32" t="s">
        <v>50</v>
      </c>
      <c r="C46" s="32">
        <v>600</v>
      </c>
      <c r="D46" s="33">
        <v>1239</v>
      </c>
    </row>
    <row r="47" spans="1:4" ht="60">
      <c r="A47" s="26" t="s">
        <v>125</v>
      </c>
      <c r="B47" s="32" t="s">
        <v>51</v>
      </c>
      <c r="C47" s="32"/>
      <c r="D47" s="33">
        <f>D48</f>
        <v>485</v>
      </c>
    </row>
    <row r="48" spans="1:4" ht="30">
      <c r="A48" s="8" t="s">
        <v>116</v>
      </c>
      <c r="B48" s="32" t="s">
        <v>51</v>
      </c>
      <c r="C48" s="32">
        <v>600</v>
      </c>
      <c r="D48" s="33">
        <v>485</v>
      </c>
    </row>
    <row r="49" spans="1:5" ht="75">
      <c r="A49" s="26" t="s">
        <v>269</v>
      </c>
      <c r="B49" s="32" t="s">
        <v>276</v>
      </c>
      <c r="C49" s="32"/>
      <c r="D49" s="33">
        <f>D50</f>
        <v>500</v>
      </c>
    </row>
    <row r="50" spans="1:5" ht="30">
      <c r="A50" s="8" t="s">
        <v>116</v>
      </c>
      <c r="B50" s="32" t="s">
        <v>276</v>
      </c>
      <c r="C50" s="32">
        <v>600</v>
      </c>
      <c r="D50" s="33">
        <v>500</v>
      </c>
    </row>
    <row r="51" spans="1:5" ht="105.75" customHeight="1">
      <c r="A51" s="8" t="s">
        <v>326</v>
      </c>
      <c r="B51" s="32" t="s">
        <v>215</v>
      </c>
      <c r="C51" s="32"/>
      <c r="D51" s="33">
        <f>D52</f>
        <v>152</v>
      </c>
    </row>
    <row r="52" spans="1:5">
      <c r="A52" s="26" t="s">
        <v>121</v>
      </c>
      <c r="B52" s="32" t="s">
        <v>215</v>
      </c>
      <c r="C52" s="32">
        <v>300</v>
      </c>
      <c r="D52" s="33">
        <v>152</v>
      </c>
    </row>
    <row r="53" spans="1:5" ht="90">
      <c r="A53" s="87" t="s">
        <v>342</v>
      </c>
      <c r="B53" s="32" t="s">
        <v>333</v>
      </c>
      <c r="C53" s="32"/>
      <c r="D53" s="33">
        <f>D54</f>
        <v>342</v>
      </c>
    </row>
    <row r="54" spans="1:5" ht="30">
      <c r="A54" s="8" t="s">
        <v>116</v>
      </c>
      <c r="B54" s="32" t="s">
        <v>333</v>
      </c>
      <c r="C54" s="32">
        <v>600</v>
      </c>
      <c r="D54" s="33">
        <v>342</v>
      </c>
    </row>
    <row r="55" spans="1:5" ht="60">
      <c r="A55" s="85" t="s">
        <v>305</v>
      </c>
      <c r="B55" s="86" t="s">
        <v>306</v>
      </c>
      <c r="C55" s="86"/>
      <c r="D55" s="33">
        <f>D56</f>
        <v>7968</v>
      </c>
    </row>
    <row r="56" spans="1:5" ht="30">
      <c r="A56" s="8" t="s">
        <v>116</v>
      </c>
      <c r="B56" s="86" t="s">
        <v>306</v>
      </c>
      <c r="C56" s="86">
        <v>600</v>
      </c>
      <c r="D56" s="33">
        <v>7968</v>
      </c>
    </row>
    <row r="57" spans="1:5" ht="60">
      <c r="A57" s="8" t="s">
        <v>334</v>
      </c>
      <c r="B57" s="9" t="s">
        <v>307</v>
      </c>
      <c r="C57" s="9"/>
      <c r="D57" s="33">
        <f>D58</f>
        <v>9036.4</v>
      </c>
    </row>
    <row r="58" spans="1:5" ht="30">
      <c r="A58" s="8" t="s">
        <v>116</v>
      </c>
      <c r="B58" s="9" t="s">
        <v>307</v>
      </c>
      <c r="C58" s="9">
        <v>600</v>
      </c>
      <c r="D58" s="33">
        <v>9036.4</v>
      </c>
    </row>
    <row r="59" spans="1:5" ht="45">
      <c r="A59" s="26" t="s">
        <v>159</v>
      </c>
      <c r="B59" s="9" t="s">
        <v>193</v>
      </c>
      <c r="C59" s="32"/>
      <c r="D59" s="33">
        <f>D60</f>
        <v>560</v>
      </c>
    </row>
    <row r="60" spans="1:5" ht="30">
      <c r="A60" s="8" t="s">
        <v>116</v>
      </c>
      <c r="B60" s="9" t="s">
        <v>193</v>
      </c>
      <c r="C60" s="32">
        <v>600</v>
      </c>
      <c r="D60" s="33">
        <v>560</v>
      </c>
    </row>
    <row r="61" spans="1:5" ht="30">
      <c r="A61" s="26" t="s">
        <v>3</v>
      </c>
      <c r="B61" s="9" t="s">
        <v>300</v>
      </c>
      <c r="C61" s="32"/>
      <c r="D61" s="33">
        <f>D62</f>
        <v>7548.9</v>
      </c>
      <c r="E61" s="57"/>
    </row>
    <row r="62" spans="1:5" ht="30">
      <c r="A62" s="26" t="s">
        <v>156</v>
      </c>
      <c r="B62" s="9" t="s">
        <v>301</v>
      </c>
      <c r="C62" s="32"/>
      <c r="D62" s="33">
        <f>D63</f>
        <v>7548.9</v>
      </c>
    </row>
    <row r="63" spans="1:5" ht="30">
      <c r="A63" s="8" t="s">
        <v>116</v>
      </c>
      <c r="B63" s="9" t="s">
        <v>301</v>
      </c>
      <c r="C63" s="32">
        <v>600</v>
      </c>
      <c r="D63" s="33">
        <v>7548.9</v>
      </c>
    </row>
    <row r="64" spans="1:5">
      <c r="A64" s="44" t="s">
        <v>287</v>
      </c>
      <c r="B64" s="82" t="s">
        <v>273</v>
      </c>
      <c r="C64" s="39"/>
      <c r="D64" s="33">
        <f>D65</f>
        <v>2041.4</v>
      </c>
    </row>
    <row r="65" spans="1:4" ht="71.25" customHeight="1">
      <c r="A65" s="8" t="s">
        <v>341</v>
      </c>
      <c r="B65" s="9" t="s">
        <v>274</v>
      </c>
      <c r="C65" s="39"/>
      <c r="D65" s="33">
        <f>D66</f>
        <v>2041.4</v>
      </c>
    </row>
    <row r="66" spans="1:4" ht="30">
      <c r="A66" s="8" t="s">
        <v>116</v>
      </c>
      <c r="B66" s="9" t="s">
        <v>274</v>
      </c>
      <c r="C66" s="39" t="s">
        <v>275</v>
      </c>
      <c r="D66" s="33">
        <v>2041.4</v>
      </c>
    </row>
    <row r="67" spans="1:4" ht="45">
      <c r="A67" s="29" t="s">
        <v>250</v>
      </c>
      <c r="B67" s="31" t="s">
        <v>220</v>
      </c>
      <c r="C67" s="31"/>
      <c r="D67" s="67">
        <f>D68</f>
        <v>7397</v>
      </c>
    </row>
    <row r="68" spans="1:4" ht="45">
      <c r="A68" s="26" t="s">
        <v>8</v>
      </c>
      <c r="B68" s="32" t="s">
        <v>221</v>
      </c>
      <c r="C68" s="32"/>
      <c r="D68" s="33">
        <f>D69+D73+D77</f>
        <v>7397</v>
      </c>
    </row>
    <row r="69" spans="1:4" ht="45">
      <c r="A69" s="26" t="s">
        <v>155</v>
      </c>
      <c r="B69" s="32" t="s">
        <v>222</v>
      </c>
      <c r="C69" s="32"/>
      <c r="D69" s="33">
        <f>D70+D71+D72</f>
        <v>4231.1000000000004</v>
      </c>
    </row>
    <row r="70" spans="1:4" ht="60">
      <c r="A70" s="26" t="s">
        <v>119</v>
      </c>
      <c r="B70" s="32" t="s">
        <v>222</v>
      </c>
      <c r="C70" s="32">
        <v>100</v>
      </c>
      <c r="D70" s="33">
        <v>4062</v>
      </c>
    </row>
    <row r="71" spans="1:4" ht="30">
      <c r="A71" s="8" t="s">
        <v>117</v>
      </c>
      <c r="B71" s="32" t="s">
        <v>222</v>
      </c>
      <c r="C71" s="32">
        <v>200</v>
      </c>
      <c r="D71" s="33">
        <v>168.6</v>
      </c>
    </row>
    <row r="72" spans="1:4">
      <c r="A72" s="8" t="s">
        <v>120</v>
      </c>
      <c r="B72" s="32" t="s">
        <v>222</v>
      </c>
      <c r="C72" s="32">
        <v>800</v>
      </c>
      <c r="D72" s="33">
        <v>0.5</v>
      </c>
    </row>
    <row r="73" spans="1:4" ht="30">
      <c r="A73" s="26" t="s">
        <v>102</v>
      </c>
      <c r="B73" s="32" t="s">
        <v>223</v>
      </c>
      <c r="C73" s="32"/>
      <c r="D73" s="33">
        <f>D74+D75+D76</f>
        <v>2955.5999999999995</v>
      </c>
    </row>
    <row r="74" spans="1:4" ht="60">
      <c r="A74" s="26" t="s">
        <v>119</v>
      </c>
      <c r="B74" s="32" t="s">
        <v>223</v>
      </c>
      <c r="C74" s="32">
        <v>100</v>
      </c>
      <c r="D74" s="33">
        <v>2737.2</v>
      </c>
    </row>
    <row r="75" spans="1:4" ht="30">
      <c r="A75" s="8" t="s">
        <v>117</v>
      </c>
      <c r="B75" s="32" t="s">
        <v>223</v>
      </c>
      <c r="C75" s="32">
        <v>200</v>
      </c>
      <c r="D75" s="33">
        <v>207.2</v>
      </c>
    </row>
    <row r="76" spans="1:4">
      <c r="A76" s="8" t="s">
        <v>120</v>
      </c>
      <c r="B76" s="32" t="s">
        <v>223</v>
      </c>
      <c r="C76" s="32">
        <v>800</v>
      </c>
      <c r="D76" s="33">
        <v>11.2</v>
      </c>
    </row>
    <row r="77" spans="1:4" ht="45">
      <c r="A77" s="8" t="s">
        <v>181</v>
      </c>
      <c r="B77" s="32" t="s">
        <v>224</v>
      </c>
      <c r="C77" s="32"/>
      <c r="D77" s="33">
        <f>D78</f>
        <v>210.3</v>
      </c>
    </row>
    <row r="78" spans="1:4" ht="60">
      <c r="A78" s="26" t="s">
        <v>119</v>
      </c>
      <c r="B78" s="32" t="s">
        <v>224</v>
      </c>
      <c r="C78" s="32">
        <v>100</v>
      </c>
      <c r="D78" s="33">
        <v>210.3</v>
      </c>
    </row>
    <row r="79" spans="1:4" ht="28.5">
      <c r="A79" s="37" t="s">
        <v>200</v>
      </c>
      <c r="B79" s="36" t="s">
        <v>52</v>
      </c>
      <c r="C79" s="36"/>
      <c r="D79" s="66">
        <f>D80+D92</f>
        <v>47183</v>
      </c>
    </row>
    <row r="80" spans="1:4">
      <c r="A80" s="29" t="s">
        <v>251</v>
      </c>
      <c r="B80" s="31" t="s">
        <v>53</v>
      </c>
      <c r="C80" s="31"/>
      <c r="D80" s="67">
        <f>D81+D84+D87</f>
        <v>37919</v>
      </c>
    </row>
    <row r="81" spans="1:5" ht="30">
      <c r="A81" s="29" t="s">
        <v>9</v>
      </c>
      <c r="B81" s="32" t="s">
        <v>54</v>
      </c>
      <c r="C81" s="32"/>
      <c r="D81" s="67">
        <f>D82</f>
        <v>11546.9</v>
      </c>
    </row>
    <row r="82" spans="1:5" ht="30">
      <c r="A82" s="26" t="s">
        <v>156</v>
      </c>
      <c r="B82" s="32" t="s">
        <v>55</v>
      </c>
      <c r="C82" s="32"/>
      <c r="D82" s="33">
        <f>D83</f>
        <v>11546.9</v>
      </c>
    </row>
    <row r="83" spans="1:5" ht="30">
      <c r="A83" s="8" t="s">
        <v>116</v>
      </c>
      <c r="B83" s="32" t="s">
        <v>55</v>
      </c>
      <c r="C83" s="32">
        <v>600</v>
      </c>
      <c r="D83" s="33">
        <v>11546.9</v>
      </c>
      <c r="E83" s="58"/>
    </row>
    <row r="84" spans="1:5" ht="30">
      <c r="A84" s="29" t="s">
        <v>10</v>
      </c>
      <c r="B84" s="31" t="s">
        <v>56</v>
      </c>
      <c r="C84" s="31"/>
      <c r="D84" s="67">
        <f>D85</f>
        <v>22996</v>
      </c>
    </row>
    <row r="85" spans="1:5" ht="30">
      <c r="A85" s="26" t="s">
        <v>156</v>
      </c>
      <c r="B85" s="32" t="s">
        <v>57</v>
      </c>
      <c r="C85" s="32"/>
      <c r="D85" s="33">
        <f>D86</f>
        <v>22996</v>
      </c>
    </row>
    <row r="86" spans="1:5" ht="30">
      <c r="A86" s="8" t="s">
        <v>116</v>
      </c>
      <c r="B86" s="32" t="s">
        <v>57</v>
      </c>
      <c r="C86" s="32">
        <v>600</v>
      </c>
      <c r="D86" s="33">
        <v>22996</v>
      </c>
    </row>
    <row r="87" spans="1:5">
      <c r="A87" s="29" t="s">
        <v>11</v>
      </c>
      <c r="B87" s="31" t="s">
        <v>149</v>
      </c>
      <c r="C87" s="31"/>
      <c r="D87" s="67">
        <f>D88+D90</f>
        <v>3376.1</v>
      </c>
    </row>
    <row r="88" spans="1:5" ht="30">
      <c r="A88" s="26" t="s">
        <v>156</v>
      </c>
      <c r="B88" s="32" t="s">
        <v>58</v>
      </c>
      <c r="C88" s="32"/>
      <c r="D88" s="33">
        <f>D89</f>
        <v>2876.1</v>
      </c>
    </row>
    <row r="89" spans="1:5" ht="30">
      <c r="A89" s="8" t="s">
        <v>116</v>
      </c>
      <c r="B89" s="32" t="s">
        <v>58</v>
      </c>
      <c r="C89" s="32">
        <v>600</v>
      </c>
      <c r="D89" s="33">
        <v>2876.1</v>
      </c>
    </row>
    <row r="90" spans="1:5" ht="45">
      <c r="A90" s="8" t="s">
        <v>297</v>
      </c>
      <c r="B90" s="32" t="str">
        <f>B91</f>
        <v>02 1 03 22600</v>
      </c>
      <c r="C90" s="32"/>
      <c r="D90" s="33">
        <f>D91</f>
        <v>500</v>
      </c>
    </row>
    <row r="91" spans="1:5" ht="30">
      <c r="A91" s="8" t="s">
        <v>116</v>
      </c>
      <c r="B91" s="32" t="s">
        <v>298</v>
      </c>
      <c r="C91" s="32">
        <v>600</v>
      </c>
      <c r="D91" s="33">
        <v>500</v>
      </c>
    </row>
    <row r="92" spans="1:5" ht="30">
      <c r="A92" s="44" t="s">
        <v>290</v>
      </c>
      <c r="B92" s="31" t="s">
        <v>291</v>
      </c>
      <c r="C92" s="31"/>
      <c r="D92" s="67">
        <f>D93</f>
        <v>9264</v>
      </c>
    </row>
    <row r="93" spans="1:5" ht="30">
      <c r="A93" s="26" t="s">
        <v>289</v>
      </c>
      <c r="B93" s="31" t="s">
        <v>292</v>
      </c>
      <c r="C93" s="31"/>
      <c r="D93" s="67">
        <f>D94</f>
        <v>9264</v>
      </c>
    </row>
    <row r="94" spans="1:5" ht="30">
      <c r="A94" s="26" t="s">
        <v>156</v>
      </c>
      <c r="B94" s="32" t="s">
        <v>293</v>
      </c>
      <c r="C94" s="32"/>
      <c r="D94" s="33">
        <f>D95</f>
        <v>9264</v>
      </c>
    </row>
    <row r="95" spans="1:5" ht="30">
      <c r="A95" s="8" t="s">
        <v>116</v>
      </c>
      <c r="B95" s="32" t="s">
        <v>293</v>
      </c>
      <c r="C95" s="32">
        <v>600</v>
      </c>
      <c r="D95" s="33">
        <v>9264</v>
      </c>
    </row>
    <row r="96" spans="1:5" ht="57">
      <c r="A96" s="37" t="s">
        <v>201</v>
      </c>
      <c r="B96" s="36" t="s">
        <v>59</v>
      </c>
      <c r="C96" s="36"/>
      <c r="D96" s="66">
        <f>D97+D107</f>
        <v>4427</v>
      </c>
    </row>
    <row r="97" spans="1:4" ht="30">
      <c r="A97" s="29" t="s">
        <v>252</v>
      </c>
      <c r="B97" s="31" t="s">
        <v>60</v>
      </c>
      <c r="C97" s="31"/>
      <c r="D97" s="67">
        <f>D98</f>
        <v>1225.5999999999999</v>
      </c>
    </row>
    <row r="98" spans="1:4" ht="30">
      <c r="A98" s="26" t="s">
        <v>13</v>
      </c>
      <c r="B98" s="32" t="s">
        <v>61</v>
      </c>
      <c r="C98" s="32"/>
      <c r="D98" s="33">
        <f>D99+D101+D103+D105</f>
        <v>1225.5999999999999</v>
      </c>
    </row>
    <row r="99" spans="1:4" ht="60">
      <c r="A99" s="26" t="s">
        <v>346</v>
      </c>
      <c r="B99" s="32" t="s">
        <v>185</v>
      </c>
      <c r="C99" s="32"/>
      <c r="D99" s="33">
        <f>D100</f>
        <v>100</v>
      </c>
    </row>
    <row r="100" spans="1:4" ht="30">
      <c r="A100" s="8" t="s">
        <v>117</v>
      </c>
      <c r="B100" s="32" t="s">
        <v>185</v>
      </c>
      <c r="C100" s="32">
        <v>200</v>
      </c>
      <c r="D100" s="33">
        <v>100</v>
      </c>
    </row>
    <row r="101" spans="1:4" ht="45">
      <c r="A101" s="34" t="s">
        <v>347</v>
      </c>
      <c r="B101" s="32" t="s">
        <v>62</v>
      </c>
      <c r="C101" s="32"/>
      <c r="D101" s="33">
        <f>D102</f>
        <v>570</v>
      </c>
    </row>
    <row r="102" spans="1:4" ht="30">
      <c r="A102" s="8" t="s">
        <v>117</v>
      </c>
      <c r="B102" s="32" t="s">
        <v>62</v>
      </c>
      <c r="C102" s="9">
        <v>200</v>
      </c>
      <c r="D102" s="33">
        <v>570</v>
      </c>
    </row>
    <row r="103" spans="1:4" ht="28.5" customHeight="1">
      <c r="A103" s="8" t="s">
        <v>329</v>
      </c>
      <c r="B103" s="32" t="s">
        <v>330</v>
      </c>
      <c r="C103" s="32"/>
      <c r="D103" s="33">
        <f>D104</f>
        <v>500</v>
      </c>
    </row>
    <row r="104" spans="1:4" ht="30">
      <c r="A104" s="8" t="s">
        <v>117</v>
      </c>
      <c r="B104" s="32" t="s">
        <v>330</v>
      </c>
      <c r="C104" s="32">
        <v>200</v>
      </c>
      <c r="D104" s="33">
        <v>500</v>
      </c>
    </row>
    <row r="105" spans="1:4" ht="30">
      <c r="A105" s="8" t="s">
        <v>332</v>
      </c>
      <c r="B105" s="32" t="s">
        <v>331</v>
      </c>
      <c r="C105" s="32"/>
      <c r="D105" s="33">
        <f>D106</f>
        <v>55.6</v>
      </c>
    </row>
    <row r="106" spans="1:4" ht="30">
      <c r="A106" s="8" t="s">
        <v>117</v>
      </c>
      <c r="B106" s="32" t="s">
        <v>331</v>
      </c>
      <c r="C106" s="32">
        <v>200</v>
      </c>
      <c r="D106" s="33">
        <v>55.6</v>
      </c>
    </row>
    <row r="107" spans="1:4" ht="75">
      <c r="A107" s="29" t="s">
        <v>253</v>
      </c>
      <c r="B107" s="31" t="s">
        <v>63</v>
      </c>
      <c r="C107" s="31"/>
      <c r="D107" s="67">
        <f>D108</f>
        <v>3201.4</v>
      </c>
    </row>
    <row r="108" spans="1:4">
      <c r="A108" s="26" t="s">
        <v>207</v>
      </c>
      <c r="B108" s="32" t="s">
        <v>64</v>
      </c>
      <c r="C108" s="32"/>
      <c r="D108" s="33">
        <f>D109+D113</f>
        <v>3201.4</v>
      </c>
    </row>
    <row r="109" spans="1:4" ht="30">
      <c r="A109" s="26" t="s">
        <v>104</v>
      </c>
      <c r="B109" s="32" t="s">
        <v>65</v>
      </c>
      <c r="C109" s="32"/>
      <c r="D109" s="33">
        <f>D110+D111+D112</f>
        <v>2735.5</v>
      </c>
    </row>
    <row r="110" spans="1:4" ht="60">
      <c r="A110" s="26" t="s">
        <v>119</v>
      </c>
      <c r="B110" s="32" t="s">
        <v>65</v>
      </c>
      <c r="C110" s="32">
        <v>100</v>
      </c>
      <c r="D110" s="33">
        <v>2382</v>
      </c>
    </row>
    <row r="111" spans="1:4" ht="30">
      <c r="A111" s="8" t="s">
        <v>117</v>
      </c>
      <c r="B111" s="32" t="s">
        <v>65</v>
      </c>
      <c r="C111" s="32">
        <v>200</v>
      </c>
      <c r="D111" s="33">
        <v>318.5</v>
      </c>
    </row>
    <row r="112" spans="1:4">
      <c r="A112" s="8" t="s">
        <v>120</v>
      </c>
      <c r="B112" s="32" t="s">
        <v>65</v>
      </c>
      <c r="C112" s="32">
        <v>800</v>
      </c>
      <c r="D112" s="33">
        <v>35</v>
      </c>
    </row>
    <row r="113" spans="1:5" ht="45">
      <c r="A113" s="8" t="s">
        <v>181</v>
      </c>
      <c r="B113" s="32" t="s">
        <v>209</v>
      </c>
      <c r="C113" s="32"/>
      <c r="D113" s="33">
        <f>D114</f>
        <v>465.9</v>
      </c>
    </row>
    <row r="114" spans="1:5" ht="60">
      <c r="A114" s="26" t="s">
        <v>119</v>
      </c>
      <c r="B114" s="32" t="s">
        <v>209</v>
      </c>
      <c r="C114" s="32">
        <v>100</v>
      </c>
      <c r="D114" s="33">
        <v>465.9</v>
      </c>
    </row>
    <row r="115" spans="1:5" ht="42.75">
      <c r="A115" s="37" t="s">
        <v>202</v>
      </c>
      <c r="B115" s="36" t="s">
        <v>66</v>
      </c>
      <c r="C115" s="36"/>
      <c r="D115" s="66">
        <f>D116</f>
        <v>2264.6999999999998</v>
      </c>
    </row>
    <row r="116" spans="1:5" ht="45">
      <c r="A116" s="29" t="s">
        <v>254</v>
      </c>
      <c r="B116" s="31" t="s">
        <v>67</v>
      </c>
      <c r="C116" s="31"/>
      <c r="D116" s="67">
        <f>D117</f>
        <v>2264.6999999999998</v>
      </c>
    </row>
    <row r="117" spans="1:5" ht="45">
      <c r="A117" s="26" t="s">
        <v>176</v>
      </c>
      <c r="B117" s="32" t="s">
        <v>68</v>
      </c>
      <c r="C117" s="32"/>
      <c r="D117" s="33">
        <f>D118+D121+D124+D130+D128+D132+D126</f>
        <v>2264.6999999999998</v>
      </c>
    </row>
    <row r="118" spans="1:5">
      <c r="A118" s="26" t="s">
        <v>151</v>
      </c>
      <c r="B118" s="32" t="s">
        <v>152</v>
      </c>
      <c r="C118" s="32"/>
      <c r="D118" s="33">
        <f>D119+D120</f>
        <v>1962</v>
      </c>
    </row>
    <row r="119" spans="1:5" ht="66" customHeight="1">
      <c r="A119" s="26" t="s">
        <v>119</v>
      </c>
      <c r="B119" s="32" t="s">
        <v>152</v>
      </c>
      <c r="C119" s="32">
        <v>100</v>
      </c>
      <c r="D119" s="33">
        <v>1831.9</v>
      </c>
    </row>
    <row r="120" spans="1:5" ht="30">
      <c r="A120" s="8" t="s">
        <v>117</v>
      </c>
      <c r="B120" s="32" t="s">
        <v>152</v>
      </c>
      <c r="C120" s="32">
        <v>200</v>
      </c>
      <c r="D120" s="33">
        <v>130.1</v>
      </c>
    </row>
    <row r="121" spans="1:5" ht="45">
      <c r="A121" s="26" t="s">
        <v>130</v>
      </c>
      <c r="B121" s="32" t="s">
        <v>69</v>
      </c>
      <c r="C121" s="32"/>
      <c r="D121" s="33">
        <f>D122+D123</f>
        <v>112.7</v>
      </c>
    </row>
    <row r="122" spans="1:5" ht="60">
      <c r="A122" s="26" t="s">
        <v>119</v>
      </c>
      <c r="B122" s="32" t="s">
        <v>69</v>
      </c>
      <c r="C122" s="32">
        <v>100</v>
      </c>
      <c r="D122" s="33">
        <v>7.9</v>
      </c>
    </row>
    <row r="123" spans="1:5" ht="30">
      <c r="A123" s="8" t="s">
        <v>117</v>
      </c>
      <c r="B123" s="32" t="s">
        <v>69</v>
      </c>
      <c r="C123" s="32">
        <v>200</v>
      </c>
      <c r="D123" s="33">
        <v>104.8</v>
      </c>
      <c r="E123" s="75"/>
    </row>
    <row r="124" spans="1:5" ht="42.75" customHeight="1">
      <c r="A124" s="8" t="s">
        <v>340</v>
      </c>
      <c r="B124" s="9" t="s">
        <v>190</v>
      </c>
      <c r="C124" s="32"/>
      <c r="D124" s="33">
        <f>D125</f>
        <v>92</v>
      </c>
    </row>
    <row r="125" spans="1:5" ht="60">
      <c r="A125" s="26" t="s">
        <v>119</v>
      </c>
      <c r="B125" s="9" t="s">
        <v>190</v>
      </c>
      <c r="C125" s="32">
        <v>100</v>
      </c>
      <c r="D125" s="33">
        <v>92</v>
      </c>
    </row>
    <row r="126" spans="1:5" ht="48.75" customHeight="1">
      <c r="A126" s="60" t="s">
        <v>286</v>
      </c>
      <c r="B126" s="9" t="s">
        <v>283</v>
      </c>
      <c r="C126" s="32"/>
      <c r="D126" s="33">
        <f>D127</f>
        <v>92</v>
      </c>
    </row>
    <row r="127" spans="1:5">
      <c r="A127" s="8" t="s">
        <v>122</v>
      </c>
      <c r="B127" s="9" t="s">
        <v>283</v>
      </c>
      <c r="C127" s="32">
        <v>500</v>
      </c>
      <c r="D127" s="33">
        <v>92</v>
      </c>
    </row>
    <row r="128" spans="1:5" ht="45">
      <c r="A128" s="60" t="s">
        <v>278</v>
      </c>
      <c r="B128" s="9" t="s">
        <v>279</v>
      </c>
      <c r="C128" s="32"/>
      <c r="D128" s="33">
        <f>D129</f>
        <v>5</v>
      </c>
    </row>
    <row r="129" spans="1:4" ht="30">
      <c r="A129" s="8" t="s">
        <v>117</v>
      </c>
      <c r="B129" s="9" t="s">
        <v>279</v>
      </c>
      <c r="C129" s="32">
        <v>200</v>
      </c>
      <c r="D129" s="33">
        <v>5</v>
      </c>
    </row>
    <row r="130" spans="1:4" ht="45">
      <c r="A130" s="8" t="s">
        <v>345</v>
      </c>
      <c r="B130" s="9" t="s">
        <v>196</v>
      </c>
      <c r="C130" s="32"/>
      <c r="D130" s="33">
        <f>D131</f>
        <v>0.9</v>
      </c>
    </row>
    <row r="131" spans="1:4" ht="60">
      <c r="A131" s="26" t="s">
        <v>119</v>
      </c>
      <c r="B131" s="9" t="s">
        <v>196</v>
      </c>
      <c r="C131" s="32">
        <v>100</v>
      </c>
      <c r="D131" s="33">
        <v>0.9</v>
      </c>
    </row>
    <row r="132" spans="1:4" ht="45">
      <c r="A132" s="60" t="s">
        <v>280</v>
      </c>
      <c r="B132" s="9" t="s">
        <v>281</v>
      </c>
      <c r="C132" s="32"/>
      <c r="D132" s="33">
        <f>D133</f>
        <v>0.1</v>
      </c>
    </row>
    <row r="133" spans="1:4" ht="30">
      <c r="A133" s="8" t="s">
        <v>117</v>
      </c>
      <c r="B133" s="9" t="s">
        <v>282</v>
      </c>
      <c r="C133" s="32">
        <v>200</v>
      </c>
      <c r="D133" s="33">
        <v>0.1</v>
      </c>
    </row>
    <row r="134" spans="1:4" ht="57">
      <c r="A134" s="37" t="s">
        <v>210</v>
      </c>
      <c r="B134" s="36" t="s">
        <v>70</v>
      </c>
      <c r="C134" s="36"/>
      <c r="D134" s="66">
        <f>D135+D155</f>
        <v>11146.2</v>
      </c>
    </row>
    <row r="135" spans="1:4" ht="45">
      <c r="A135" s="29" t="s">
        <v>255</v>
      </c>
      <c r="B135" s="31" t="s">
        <v>71</v>
      </c>
      <c r="C135" s="31"/>
      <c r="D135" s="67">
        <f>D136</f>
        <v>7965.1</v>
      </c>
    </row>
    <row r="136" spans="1:4" ht="45">
      <c r="A136" s="26" t="s">
        <v>17</v>
      </c>
      <c r="B136" s="32" t="s">
        <v>72</v>
      </c>
      <c r="C136" s="32"/>
      <c r="D136" s="33">
        <f>D137+D141+D143+D145+D147+D149+D151+D153+D139</f>
        <v>7965.1</v>
      </c>
    </row>
    <row r="137" spans="1:4" ht="30.75" customHeight="1">
      <c r="A137" s="8" t="s">
        <v>320</v>
      </c>
      <c r="B137" s="32" t="s">
        <v>321</v>
      </c>
      <c r="C137" s="32"/>
      <c r="D137" s="33">
        <f>D138</f>
        <v>200</v>
      </c>
    </row>
    <row r="138" spans="1:4" ht="30">
      <c r="A138" s="8" t="s">
        <v>117</v>
      </c>
      <c r="B138" s="32" t="s">
        <v>321</v>
      </c>
      <c r="C138" s="32">
        <v>200</v>
      </c>
      <c r="D138" s="33">
        <v>200</v>
      </c>
    </row>
    <row r="139" spans="1:4" ht="46.5" customHeight="1">
      <c r="A139" s="8" t="s">
        <v>324</v>
      </c>
      <c r="B139" s="32" t="s">
        <v>323</v>
      </c>
      <c r="C139" s="32"/>
      <c r="D139" s="33">
        <f>D140</f>
        <v>100</v>
      </c>
    </row>
    <row r="140" spans="1:4" ht="30">
      <c r="A140" s="8" t="s">
        <v>117</v>
      </c>
      <c r="B140" s="32" t="s">
        <v>323</v>
      </c>
      <c r="C140" s="32">
        <v>200</v>
      </c>
      <c r="D140" s="33">
        <v>100</v>
      </c>
    </row>
    <row r="141" spans="1:4" ht="75">
      <c r="A141" s="26" t="s">
        <v>246</v>
      </c>
      <c r="B141" s="32" t="s">
        <v>73</v>
      </c>
      <c r="C141" s="32"/>
      <c r="D141" s="33">
        <f>D142</f>
        <v>300</v>
      </c>
    </row>
    <row r="142" spans="1:4">
      <c r="A142" s="8" t="s">
        <v>122</v>
      </c>
      <c r="B142" s="32" t="s">
        <v>73</v>
      </c>
      <c r="C142" s="32">
        <v>500</v>
      </c>
      <c r="D142" s="33">
        <v>300</v>
      </c>
    </row>
    <row r="143" spans="1:4" ht="45">
      <c r="A143" s="60" t="s">
        <v>284</v>
      </c>
      <c r="B143" s="52" t="s">
        <v>285</v>
      </c>
      <c r="C143" s="61"/>
      <c r="D143" s="68">
        <f>D144</f>
        <v>300</v>
      </c>
    </row>
    <row r="144" spans="1:4">
      <c r="A144" s="8" t="s">
        <v>122</v>
      </c>
      <c r="B144" s="52" t="s">
        <v>285</v>
      </c>
      <c r="C144" s="61">
        <v>500</v>
      </c>
      <c r="D144" s="68">
        <v>300</v>
      </c>
    </row>
    <row r="145" spans="1:4" ht="60">
      <c r="A145" s="8" t="s">
        <v>327</v>
      </c>
      <c r="B145" s="32" t="s">
        <v>325</v>
      </c>
      <c r="C145" s="32"/>
      <c r="D145" s="33">
        <f>D146</f>
        <v>4500</v>
      </c>
    </row>
    <row r="146" spans="1:4">
      <c r="A146" s="8" t="s">
        <v>122</v>
      </c>
      <c r="B146" s="32" t="s">
        <v>325</v>
      </c>
      <c r="C146" s="32">
        <v>500</v>
      </c>
      <c r="D146" s="33">
        <v>4500</v>
      </c>
    </row>
    <row r="147" spans="1:4" ht="45">
      <c r="A147" s="26" t="s">
        <v>267</v>
      </c>
      <c r="B147" s="32" t="s">
        <v>268</v>
      </c>
      <c r="C147" s="32"/>
      <c r="D147" s="33">
        <f>D148</f>
        <v>234</v>
      </c>
    </row>
    <row r="148" spans="1:4" ht="30">
      <c r="A148" s="26" t="s">
        <v>153</v>
      </c>
      <c r="B148" s="32" t="s">
        <v>268</v>
      </c>
      <c r="C148" s="32">
        <v>400</v>
      </c>
      <c r="D148" s="33">
        <v>234</v>
      </c>
    </row>
    <row r="149" spans="1:4" ht="30">
      <c r="A149" s="26" t="s">
        <v>106</v>
      </c>
      <c r="B149" s="32" t="s">
        <v>74</v>
      </c>
      <c r="C149" s="32"/>
      <c r="D149" s="33">
        <f>D150</f>
        <v>919</v>
      </c>
    </row>
    <row r="150" spans="1:4">
      <c r="A150" s="8" t="s">
        <v>120</v>
      </c>
      <c r="B150" s="32" t="s">
        <v>74</v>
      </c>
      <c r="C150" s="32">
        <v>800</v>
      </c>
      <c r="D150" s="33">
        <v>919</v>
      </c>
    </row>
    <row r="151" spans="1:4" ht="30">
      <c r="A151" s="26" t="s">
        <v>107</v>
      </c>
      <c r="B151" s="32" t="s">
        <v>75</v>
      </c>
      <c r="C151" s="32"/>
      <c r="D151" s="33">
        <f>D152</f>
        <v>800</v>
      </c>
    </row>
    <row r="152" spans="1:4">
      <c r="A152" s="8" t="s">
        <v>120</v>
      </c>
      <c r="B152" s="32" t="s">
        <v>75</v>
      </c>
      <c r="C152" s="32">
        <v>800</v>
      </c>
      <c r="D152" s="33">
        <v>800</v>
      </c>
    </row>
    <row r="153" spans="1:4" ht="81" customHeight="1">
      <c r="A153" s="8" t="s">
        <v>335</v>
      </c>
      <c r="B153" s="32" t="s">
        <v>277</v>
      </c>
      <c r="C153" s="32"/>
      <c r="D153" s="33">
        <f>D154</f>
        <v>612.1</v>
      </c>
    </row>
    <row r="154" spans="1:4">
      <c r="A154" s="8" t="s">
        <v>122</v>
      </c>
      <c r="B154" s="32" t="s">
        <v>277</v>
      </c>
      <c r="C154" s="32">
        <v>500</v>
      </c>
      <c r="D154" s="33">
        <v>612.1</v>
      </c>
    </row>
    <row r="155" spans="1:4">
      <c r="A155" s="29" t="s">
        <v>256</v>
      </c>
      <c r="B155" s="31" t="s">
        <v>76</v>
      </c>
      <c r="C155" s="31"/>
      <c r="D155" s="67">
        <f>D156</f>
        <v>3181.1</v>
      </c>
    </row>
    <row r="156" spans="1:4" ht="30">
      <c r="A156" s="26" t="s">
        <v>19</v>
      </c>
      <c r="B156" s="32" t="s">
        <v>77</v>
      </c>
      <c r="C156" s="32"/>
      <c r="D156" s="33">
        <f>D157+D161+D163+D165+D159</f>
        <v>3181.1</v>
      </c>
    </row>
    <row r="157" spans="1:4" ht="120">
      <c r="A157" s="26" t="s">
        <v>160</v>
      </c>
      <c r="B157" s="32" t="s">
        <v>78</v>
      </c>
      <c r="C157" s="32"/>
      <c r="D157" s="33">
        <f>D158</f>
        <v>302.10000000000002</v>
      </c>
    </row>
    <row r="158" spans="1:4" ht="30">
      <c r="A158" s="8" t="s">
        <v>117</v>
      </c>
      <c r="B158" s="32" t="s">
        <v>78</v>
      </c>
      <c r="C158" s="32">
        <v>200</v>
      </c>
      <c r="D158" s="33">
        <v>302.10000000000002</v>
      </c>
    </row>
    <row r="159" spans="1:4" ht="45">
      <c r="A159" s="8" t="s">
        <v>338</v>
      </c>
      <c r="B159" s="9" t="s">
        <v>339</v>
      </c>
      <c r="C159" s="9"/>
      <c r="D159" s="33">
        <f>D160</f>
        <v>800</v>
      </c>
    </row>
    <row r="160" spans="1:4" ht="30">
      <c r="A160" s="38" t="s">
        <v>317</v>
      </c>
      <c r="B160" s="9" t="s">
        <v>339</v>
      </c>
      <c r="C160" s="9">
        <v>400</v>
      </c>
      <c r="D160" s="33">
        <v>800</v>
      </c>
    </row>
    <row r="161" spans="1:4" ht="30">
      <c r="A161" s="38" t="s">
        <v>184</v>
      </c>
      <c r="B161" s="9" t="s">
        <v>182</v>
      </c>
      <c r="C161" s="9"/>
      <c r="D161" s="33">
        <f>D162</f>
        <v>100</v>
      </c>
    </row>
    <row r="162" spans="1:4" ht="30">
      <c r="A162" s="8" t="s">
        <v>117</v>
      </c>
      <c r="B162" s="9" t="s">
        <v>182</v>
      </c>
      <c r="C162" s="9">
        <v>200</v>
      </c>
      <c r="D162" s="33">
        <v>100</v>
      </c>
    </row>
    <row r="163" spans="1:4" ht="120">
      <c r="A163" s="26" t="s">
        <v>126</v>
      </c>
      <c r="B163" s="32" t="s">
        <v>79</v>
      </c>
      <c r="C163" s="32"/>
      <c r="D163" s="33">
        <f>D164</f>
        <v>1</v>
      </c>
    </row>
    <row r="164" spans="1:4" ht="30">
      <c r="A164" s="8" t="s">
        <v>117</v>
      </c>
      <c r="B164" s="32" t="s">
        <v>79</v>
      </c>
      <c r="C164" s="32">
        <v>200</v>
      </c>
      <c r="D164" s="33">
        <v>1</v>
      </c>
    </row>
    <row r="165" spans="1:4" ht="90">
      <c r="A165" s="26" t="s">
        <v>343</v>
      </c>
      <c r="B165" s="32" t="s">
        <v>322</v>
      </c>
      <c r="C165" s="32"/>
      <c r="D165" s="33">
        <f>D166</f>
        <v>1978</v>
      </c>
    </row>
    <row r="166" spans="1:4" ht="30">
      <c r="A166" s="26" t="s">
        <v>153</v>
      </c>
      <c r="B166" s="32" t="s">
        <v>322</v>
      </c>
      <c r="C166" s="32">
        <v>400</v>
      </c>
      <c r="D166" s="33">
        <v>1978</v>
      </c>
    </row>
    <row r="167" spans="1:4" ht="42.75">
      <c r="A167" s="37" t="s">
        <v>211</v>
      </c>
      <c r="B167" s="36" t="s">
        <v>80</v>
      </c>
      <c r="C167" s="36"/>
      <c r="D167" s="66">
        <f>D168+D182</f>
        <v>55768</v>
      </c>
    </row>
    <row r="168" spans="1:4" ht="45">
      <c r="A168" s="29" t="s">
        <v>257</v>
      </c>
      <c r="B168" s="31" t="s">
        <v>81</v>
      </c>
      <c r="C168" s="31"/>
      <c r="D168" s="67">
        <f>D169</f>
        <v>55718</v>
      </c>
    </row>
    <row r="169" spans="1:4" ht="75">
      <c r="A169" s="26" t="s">
        <v>22</v>
      </c>
      <c r="B169" s="32" t="s">
        <v>82</v>
      </c>
      <c r="C169" s="32"/>
      <c r="D169" s="33">
        <f>D170+D172+D174+D178+D180+D176</f>
        <v>55718</v>
      </c>
    </row>
    <row r="170" spans="1:4" ht="60">
      <c r="A170" s="76" t="s">
        <v>247</v>
      </c>
      <c r="B170" s="32" t="s">
        <v>83</v>
      </c>
      <c r="C170" s="32"/>
      <c r="D170" s="33">
        <f>D171</f>
        <v>10113.4</v>
      </c>
    </row>
    <row r="171" spans="1:4" ht="30">
      <c r="A171" s="8" t="s">
        <v>117</v>
      </c>
      <c r="B171" s="32" t="s">
        <v>83</v>
      </c>
      <c r="C171" s="32">
        <v>200</v>
      </c>
      <c r="D171" s="33">
        <v>10113.4</v>
      </c>
    </row>
    <row r="172" spans="1:4" ht="120">
      <c r="A172" s="8" t="s">
        <v>245</v>
      </c>
      <c r="B172" s="9" t="s">
        <v>186</v>
      </c>
      <c r="C172" s="39"/>
      <c r="D172" s="40">
        <f>D173</f>
        <v>100</v>
      </c>
    </row>
    <row r="173" spans="1:4" ht="30">
      <c r="A173" s="8" t="s">
        <v>117</v>
      </c>
      <c r="B173" s="9" t="s">
        <v>186</v>
      </c>
      <c r="C173" s="39" t="s">
        <v>142</v>
      </c>
      <c r="D173" s="40">
        <v>100</v>
      </c>
    </row>
    <row r="174" spans="1:4" ht="75">
      <c r="A174" s="26" t="s">
        <v>264</v>
      </c>
      <c r="B174" s="32" t="s">
        <v>84</v>
      </c>
      <c r="C174" s="32"/>
      <c r="D174" s="33">
        <f>D175</f>
        <v>27479</v>
      </c>
    </row>
    <row r="175" spans="1:4" ht="30">
      <c r="A175" s="8" t="s">
        <v>117</v>
      </c>
      <c r="B175" s="32" t="s">
        <v>84</v>
      </c>
      <c r="C175" s="32">
        <v>200</v>
      </c>
      <c r="D175" s="33">
        <v>27479</v>
      </c>
    </row>
    <row r="176" spans="1:4" ht="46.5" customHeight="1">
      <c r="A176" s="8" t="s">
        <v>315</v>
      </c>
      <c r="B176" s="32" t="s">
        <v>316</v>
      </c>
      <c r="C176" s="32"/>
      <c r="D176" s="33">
        <f>D177</f>
        <v>3000</v>
      </c>
    </row>
    <row r="177" spans="1:4">
      <c r="A177" s="8" t="s">
        <v>122</v>
      </c>
      <c r="B177" s="32" t="s">
        <v>316</v>
      </c>
      <c r="C177" s="32">
        <v>500</v>
      </c>
      <c r="D177" s="33">
        <v>3000</v>
      </c>
    </row>
    <row r="178" spans="1:4" ht="60">
      <c r="A178" s="8" t="s">
        <v>164</v>
      </c>
      <c r="B178" s="32" t="s">
        <v>165</v>
      </c>
      <c r="C178" s="32"/>
      <c r="D178" s="33">
        <f>D179</f>
        <v>14748</v>
      </c>
    </row>
    <row r="179" spans="1:4" ht="30">
      <c r="A179" s="8" t="s">
        <v>117</v>
      </c>
      <c r="B179" s="32" t="s">
        <v>165</v>
      </c>
      <c r="C179" s="32">
        <v>200</v>
      </c>
      <c r="D179" s="33">
        <v>14748</v>
      </c>
    </row>
    <row r="180" spans="1:4" ht="75">
      <c r="A180" s="26" t="s">
        <v>124</v>
      </c>
      <c r="B180" s="32" t="s">
        <v>195</v>
      </c>
      <c r="C180" s="32"/>
      <c r="D180" s="33">
        <f>D181</f>
        <v>277.60000000000002</v>
      </c>
    </row>
    <row r="181" spans="1:4" ht="30">
      <c r="A181" s="8" t="s">
        <v>117</v>
      </c>
      <c r="B181" s="32" t="s">
        <v>195</v>
      </c>
      <c r="C181" s="32">
        <v>200</v>
      </c>
      <c r="D181" s="33">
        <v>277.60000000000002</v>
      </c>
    </row>
    <row r="182" spans="1:4" ht="30">
      <c r="A182" s="29" t="s">
        <v>266</v>
      </c>
      <c r="B182" s="31" t="s">
        <v>85</v>
      </c>
      <c r="C182" s="31"/>
      <c r="D182" s="67">
        <f>D183</f>
        <v>50</v>
      </c>
    </row>
    <row r="183" spans="1:4" ht="30">
      <c r="A183" s="26" t="s">
        <v>24</v>
      </c>
      <c r="B183" s="32" t="s">
        <v>86</v>
      </c>
      <c r="C183" s="32"/>
      <c r="D183" s="33">
        <f>D184</f>
        <v>50</v>
      </c>
    </row>
    <row r="184" spans="1:4" ht="45">
      <c r="A184" s="26" t="s">
        <v>198</v>
      </c>
      <c r="B184" s="32" t="s">
        <v>199</v>
      </c>
      <c r="C184" s="32"/>
      <c r="D184" s="33">
        <f>D185</f>
        <v>50</v>
      </c>
    </row>
    <row r="185" spans="1:4" ht="30">
      <c r="A185" s="8" t="s">
        <v>117</v>
      </c>
      <c r="B185" s="32" t="s">
        <v>199</v>
      </c>
      <c r="C185" s="32">
        <v>200</v>
      </c>
      <c r="D185" s="33">
        <v>50</v>
      </c>
    </row>
    <row r="186" spans="1:4" ht="85.5">
      <c r="A186" s="49" t="s">
        <v>212</v>
      </c>
      <c r="B186" s="36" t="s">
        <v>87</v>
      </c>
      <c r="C186" s="36"/>
      <c r="D186" s="69">
        <f>D187+D223+D235</f>
        <v>42737</v>
      </c>
    </row>
    <row r="187" spans="1:4" ht="30">
      <c r="A187" s="29" t="s">
        <v>258</v>
      </c>
      <c r="B187" s="31" t="s">
        <v>88</v>
      </c>
      <c r="C187" s="31"/>
      <c r="D187" s="70">
        <f>D188</f>
        <v>32278.2</v>
      </c>
    </row>
    <row r="188" spans="1:4" ht="30">
      <c r="A188" s="26" t="s">
        <v>28</v>
      </c>
      <c r="B188" s="32" t="s">
        <v>89</v>
      </c>
      <c r="C188" s="32"/>
      <c r="D188" s="50">
        <f>D189+D193+D195+D197+D200+D203+D205+D207+D210+D213+D215+D217+D219+D221</f>
        <v>32278.2</v>
      </c>
    </row>
    <row r="189" spans="1:4" ht="30">
      <c r="A189" s="26" t="s">
        <v>104</v>
      </c>
      <c r="B189" s="32" t="s">
        <v>90</v>
      </c>
      <c r="C189" s="32"/>
      <c r="D189" s="33">
        <f>D190+D191+D192</f>
        <v>24238.2</v>
      </c>
    </row>
    <row r="190" spans="1:4" ht="60">
      <c r="A190" s="26" t="s">
        <v>119</v>
      </c>
      <c r="B190" s="32" t="s">
        <v>90</v>
      </c>
      <c r="C190" s="32">
        <v>100</v>
      </c>
      <c r="D190" s="33">
        <v>19656.900000000001</v>
      </c>
    </row>
    <row r="191" spans="1:4" ht="30">
      <c r="A191" s="8" t="s">
        <v>117</v>
      </c>
      <c r="B191" s="32" t="s">
        <v>90</v>
      </c>
      <c r="C191" s="32">
        <v>200</v>
      </c>
      <c r="D191" s="33">
        <v>4555.3</v>
      </c>
    </row>
    <row r="192" spans="1:4">
      <c r="A192" s="8" t="s">
        <v>120</v>
      </c>
      <c r="B192" s="32" t="s">
        <v>90</v>
      </c>
      <c r="C192" s="32">
        <v>800</v>
      </c>
      <c r="D192" s="33">
        <v>26</v>
      </c>
    </row>
    <row r="193" spans="1:4" ht="45">
      <c r="A193" s="8" t="s">
        <v>181</v>
      </c>
      <c r="B193" s="32" t="s">
        <v>162</v>
      </c>
      <c r="C193" s="32"/>
      <c r="D193" s="33">
        <f>D194</f>
        <v>2319</v>
      </c>
    </row>
    <row r="194" spans="1:4" ht="60">
      <c r="A194" s="26" t="s">
        <v>119</v>
      </c>
      <c r="B194" s="32" t="s">
        <v>162</v>
      </c>
      <c r="C194" s="32">
        <v>100</v>
      </c>
      <c r="D194" s="33">
        <v>2319</v>
      </c>
    </row>
    <row r="195" spans="1:4">
      <c r="A195" s="8" t="s">
        <v>148</v>
      </c>
      <c r="B195" s="32" t="s">
        <v>161</v>
      </c>
      <c r="C195" s="32"/>
      <c r="D195" s="33">
        <f>D196</f>
        <v>1876</v>
      </c>
    </row>
    <row r="196" spans="1:4" ht="60">
      <c r="A196" s="8" t="s">
        <v>119</v>
      </c>
      <c r="B196" s="32" t="s">
        <v>161</v>
      </c>
      <c r="C196" s="32">
        <v>100</v>
      </c>
      <c r="D196" s="33">
        <v>1876</v>
      </c>
    </row>
    <row r="197" spans="1:4">
      <c r="A197" s="26" t="s">
        <v>108</v>
      </c>
      <c r="B197" s="32" t="s">
        <v>91</v>
      </c>
      <c r="C197" s="32"/>
      <c r="D197" s="50">
        <f>D198+D199</f>
        <v>30</v>
      </c>
    </row>
    <row r="198" spans="1:4" ht="60">
      <c r="A198" s="26" t="s">
        <v>119</v>
      </c>
      <c r="B198" s="32" t="s">
        <v>91</v>
      </c>
      <c r="C198" s="32">
        <v>100</v>
      </c>
      <c r="D198" s="33">
        <v>5</v>
      </c>
    </row>
    <row r="199" spans="1:4" ht="30">
      <c r="A199" s="8" t="s">
        <v>117</v>
      </c>
      <c r="B199" s="32" t="s">
        <v>91</v>
      </c>
      <c r="C199" s="32">
        <v>200</v>
      </c>
      <c r="D199" s="33">
        <v>25</v>
      </c>
    </row>
    <row r="200" spans="1:4">
      <c r="A200" s="26" t="s">
        <v>109</v>
      </c>
      <c r="B200" s="32" t="s">
        <v>92</v>
      </c>
      <c r="C200" s="32"/>
      <c r="D200" s="50">
        <f>D201+D202</f>
        <v>2134.9</v>
      </c>
    </row>
    <row r="201" spans="1:4" ht="30">
      <c r="A201" s="8" t="s">
        <v>117</v>
      </c>
      <c r="B201" s="32" t="s">
        <v>92</v>
      </c>
      <c r="C201" s="32">
        <v>200</v>
      </c>
      <c r="D201" s="74">
        <v>22.1</v>
      </c>
    </row>
    <row r="202" spans="1:4">
      <c r="A202" s="26" t="s">
        <v>121</v>
      </c>
      <c r="B202" s="32" t="s">
        <v>92</v>
      </c>
      <c r="C202" s="32">
        <v>300</v>
      </c>
      <c r="D202" s="74">
        <v>2112.8000000000002</v>
      </c>
    </row>
    <row r="203" spans="1:4" ht="105">
      <c r="A203" s="26" t="s">
        <v>177</v>
      </c>
      <c r="B203" s="32" t="s">
        <v>93</v>
      </c>
      <c r="C203" s="32"/>
      <c r="D203" s="50">
        <f>D204</f>
        <v>118.8</v>
      </c>
    </row>
    <row r="204" spans="1:4">
      <c r="A204" s="26" t="s">
        <v>121</v>
      </c>
      <c r="B204" s="32" t="s">
        <v>93</v>
      </c>
      <c r="C204" s="32">
        <v>300</v>
      </c>
      <c r="D204" s="50">
        <v>118.8</v>
      </c>
    </row>
    <row r="205" spans="1:4" ht="45">
      <c r="A205" s="26" t="s">
        <v>180</v>
      </c>
      <c r="B205" s="32" t="s">
        <v>197</v>
      </c>
      <c r="C205" s="32"/>
      <c r="D205" s="33">
        <f>D206</f>
        <v>2</v>
      </c>
    </row>
    <row r="206" spans="1:4" ht="60">
      <c r="A206" s="26" t="s">
        <v>119</v>
      </c>
      <c r="B206" s="32" t="s">
        <v>197</v>
      </c>
      <c r="C206" s="32">
        <v>100</v>
      </c>
      <c r="D206" s="33">
        <v>2</v>
      </c>
    </row>
    <row r="207" spans="1:4" ht="60">
      <c r="A207" s="26" t="s">
        <v>127</v>
      </c>
      <c r="B207" s="32" t="s">
        <v>94</v>
      </c>
      <c r="C207" s="32"/>
      <c r="D207" s="33">
        <f>D208+D209</f>
        <v>545</v>
      </c>
    </row>
    <row r="208" spans="1:4" ht="60">
      <c r="A208" s="26" t="s">
        <v>119</v>
      </c>
      <c r="B208" s="32" t="s">
        <v>94</v>
      </c>
      <c r="C208" s="32">
        <v>100</v>
      </c>
      <c r="D208" s="33">
        <v>449.8</v>
      </c>
    </row>
    <row r="209" spans="1:4" ht="30">
      <c r="A209" s="8" t="s">
        <v>117</v>
      </c>
      <c r="B209" s="32" t="s">
        <v>94</v>
      </c>
      <c r="C209" s="32">
        <v>200</v>
      </c>
      <c r="D209" s="33">
        <v>95.2</v>
      </c>
    </row>
    <row r="210" spans="1:4" ht="60">
      <c r="A210" s="26" t="s">
        <v>128</v>
      </c>
      <c r="B210" s="32" t="s">
        <v>95</v>
      </c>
      <c r="C210" s="32"/>
      <c r="D210" s="50">
        <f>D211+D212</f>
        <v>66</v>
      </c>
    </row>
    <row r="211" spans="1:4" ht="60">
      <c r="A211" s="26" t="s">
        <v>119</v>
      </c>
      <c r="B211" s="32" t="s">
        <v>95</v>
      </c>
      <c r="C211" s="32">
        <v>100</v>
      </c>
      <c r="D211" s="33">
        <v>32.1</v>
      </c>
    </row>
    <row r="212" spans="1:4" ht="30">
      <c r="A212" s="8" t="s">
        <v>117</v>
      </c>
      <c r="B212" s="32" t="s">
        <v>95</v>
      </c>
      <c r="C212" s="32">
        <v>200</v>
      </c>
      <c r="D212" s="33">
        <v>33.9</v>
      </c>
    </row>
    <row r="213" spans="1:4" ht="75">
      <c r="A213" s="8" t="s">
        <v>154</v>
      </c>
      <c r="B213" s="32" t="s">
        <v>96</v>
      </c>
      <c r="C213" s="32"/>
      <c r="D213" s="50">
        <f>D214</f>
        <v>1</v>
      </c>
    </row>
    <row r="214" spans="1:4" ht="30">
      <c r="A214" s="8" t="s">
        <v>117</v>
      </c>
      <c r="B214" s="32" t="s">
        <v>96</v>
      </c>
      <c r="C214" s="32">
        <v>200</v>
      </c>
      <c r="D214" s="33">
        <v>1</v>
      </c>
    </row>
    <row r="215" spans="1:4" ht="45">
      <c r="A215" s="8" t="s">
        <v>352</v>
      </c>
      <c r="B215" s="32" t="s">
        <v>97</v>
      </c>
      <c r="C215" s="32"/>
      <c r="D215" s="50">
        <f>D216</f>
        <v>441.3</v>
      </c>
    </row>
    <row r="216" spans="1:4">
      <c r="A216" s="26" t="s">
        <v>122</v>
      </c>
      <c r="B216" s="32" t="s">
        <v>97</v>
      </c>
      <c r="C216" s="32">
        <v>500</v>
      </c>
      <c r="D216" s="50">
        <v>441.3</v>
      </c>
    </row>
    <row r="217" spans="1:4" ht="60">
      <c r="A217" s="26" t="s">
        <v>344</v>
      </c>
      <c r="B217" s="32" t="s">
        <v>187</v>
      </c>
      <c r="C217" s="32"/>
      <c r="D217" s="33">
        <f>D218</f>
        <v>34</v>
      </c>
    </row>
    <row r="218" spans="1:4" ht="30">
      <c r="A218" s="8" t="s">
        <v>117</v>
      </c>
      <c r="B218" s="32" t="s">
        <v>187</v>
      </c>
      <c r="C218" s="32">
        <v>200</v>
      </c>
      <c r="D218" s="50">
        <v>34</v>
      </c>
    </row>
    <row r="219" spans="1:4" ht="60">
      <c r="A219" s="26" t="s">
        <v>179</v>
      </c>
      <c r="B219" s="32" t="s">
        <v>98</v>
      </c>
      <c r="C219" s="32"/>
      <c r="D219" s="33">
        <f>D220</f>
        <v>75</v>
      </c>
    </row>
    <row r="220" spans="1:4" ht="30">
      <c r="A220" s="8" t="s">
        <v>117</v>
      </c>
      <c r="B220" s="32" t="s">
        <v>98</v>
      </c>
      <c r="C220" s="32">
        <v>200</v>
      </c>
      <c r="D220" s="33">
        <v>75</v>
      </c>
    </row>
    <row r="221" spans="1:4" ht="45">
      <c r="A221" s="80" t="s">
        <v>299</v>
      </c>
      <c r="B221" s="32" t="s">
        <v>294</v>
      </c>
      <c r="C221" s="32"/>
      <c r="D221" s="81">
        <f>D222</f>
        <v>397</v>
      </c>
    </row>
    <row r="222" spans="1:4" ht="30">
      <c r="A222" s="88" t="s">
        <v>116</v>
      </c>
      <c r="B222" s="32" t="s">
        <v>294</v>
      </c>
      <c r="C222" s="32">
        <v>600</v>
      </c>
      <c r="D222" s="81">
        <v>397</v>
      </c>
    </row>
    <row r="223" spans="1:4" ht="45">
      <c r="A223" s="29" t="s">
        <v>259</v>
      </c>
      <c r="B223" s="41" t="s">
        <v>240</v>
      </c>
      <c r="C223" s="41"/>
      <c r="D223" s="70">
        <f>D224</f>
        <v>10027.599999999999</v>
      </c>
    </row>
    <row r="224" spans="1:4" ht="30">
      <c r="A224" s="26" t="s">
        <v>132</v>
      </c>
      <c r="B224" s="9" t="s">
        <v>241</v>
      </c>
      <c r="C224" s="9"/>
      <c r="D224" s="50">
        <f>D225+D229+D233+D231</f>
        <v>10027.599999999999</v>
      </c>
    </row>
    <row r="225" spans="1:4" ht="30">
      <c r="A225" s="26" t="s">
        <v>104</v>
      </c>
      <c r="B225" s="9" t="s">
        <v>242</v>
      </c>
      <c r="C225" s="9"/>
      <c r="D225" s="50">
        <f>D226+D227+D228</f>
        <v>5132.7</v>
      </c>
    </row>
    <row r="226" spans="1:4" ht="60">
      <c r="A226" s="26" t="s">
        <v>119</v>
      </c>
      <c r="B226" s="9" t="s">
        <v>242</v>
      </c>
      <c r="C226" s="9">
        <v>100</v>
      </c>
      <c r="D226" s="50">
        <v>4830.2</v>
      </c>
    </row>
    <row r="227" spans="1:4" ht="30">
      <c r="A227" s="8" t="s">
        <v>117</v>
      </c>
      <c r="B227" s="9" t="s">
        <v>242</v>
      </c>
      <c r="C227" s="9">
        <v>200</v>
      </c>
      <c r="D227" s="50">
        <v>301</v>
      </c>
    </row>
    <row r="228" spans="1:4">
      <c r="A228" s="8" t="s">
        <v>120</v>
      </c>
      <c r="B228" s="9" t="s">
        <v>242</v>
      </c>
      <c r="C228" s="9">
        <v>800</v>
      </c>
      <c r="D228" s="50">
        <v>1.5</v>
      </c>
    </row>
    <row r="229" spans="1:4" ht="45">
      <c r="A229" s="8" t="s">
        <v>181</v>
      </c>
      <c r="B229" s="9" t="s">
        <v>239</v>
      </c>
      <c r="C229" s="9"/>
      <c r="D229" s="33">
        <f>D230</f>
        <v>110.9</v>
      </c>
    </row>
    <row r="230" spans="1:4" ht="60">
      <c r="A230" s="26" t="s">
        <v>119</v>
      </c>
      <c r="B230" s="9" t="s">
        <v>239</v>
      </c>
      <c r="C230" s="9">
        <v>100</v>
      </c>
      <c r="D230" s="33">
        <v>110.9</v>
      </c>
    </row>
    <row r="231" spans="1:4" ht="30">
      <c r="A231" s="26" t="s">
        <v>336</v>
      </c>
      <c r="B231" s="9" t="s">
        <v>337</v>
      </c>
      <c r="C231" s="9"/>
      <c r="D231" s="33">
        <f>D232</f>
        <v>879</v>
      </c>
    </row>
    <row r="232" spans="1:4" ht="30">
      <c r="A232" s="8" t="s">
        <v>117</v>
      </c>
      <c r="B232" s="9" t="s">
        <v>337</v>
      </c>
      <c r="C232" s="9">
        <v>200</v>
      </c>
      <c r="D232" s="33">
        <v>879</v>
      </c>
    </row>
    <row r="233" spans="1:4" ht="30">
      <c r="A233" s="26" t="s">
        <v>238</v>
      </c>
      <c r="B233" s="9" t="s">
        <v>243</v>
      </c>
      <c r="C233" s="9"/>
      <c r="D233" s="50">
        <f>D234</f>
        <v>3905</v>
      </c>
    </row>
    <row r="234" spans="1:4">
      <c r="A234" s="8" t="s">
        <v>122</v>
      </c>
      <c r="B234" s="9" t="s">
        <v>243</v>
      </c>
      <c r="C234" s="9">
        <v>500</v>
      </c>
      <c r="D234" s="50">
        <v>3905</v>
      </c>
    </row>
    <row r="235" spans="1:4" ht="45">
      <c r="A235" s="29" t="s">
        <v>260</v>
      </c>
      <c r="B235" s="31" t="s">
        <v>99</v>
      </c>
      <c r="C235" s="31"/>
      <c r="D235" s="70">
        <f>D236+D240</f>
        <v>431.2</v>
      </c>
    </row>
    <row r="236" spans="1:4" ht="45">
      <c r="A236" s="26" t="s">
        <v>178</v>
      </c>
      <c r="B236" s="32" t="s">
        <v>100</v>
      </c>
      <c r="C236" s="32"/>
      <c r="D236" s="50">
        <f>D237</f>
        <v>407.2</v>
      </c>
    </row>
    <row r="237" spans="1:4" ht="63.75" customHeight="1">
      <c r="A237" s="51" t="s">
        <v>189</v>
      </c>
      <c r="B237" s="32" t="s">
        <v>244</v>
      </c>
      <c r="C237" s="52"/>
      <c r="D237" s="50">
        <f>D238+D239</f>
        <v>407.2</v>
      </c>
    </row>
    <row r="238" spans="1:4" ht="30">
      <c r="A238" s="53" t="s">
        <v>117</v>
      </c>
      <c r="B238" s="32" t="s">
        <v>244</v>
      </c>
      <c r="C238" s="52">
        <v>200</v>
      </c>
      <c r="D238" s="50">
        <v>7.2</v>
      </c>
    </row>
    <row r="239" spans="1:4">
      <c r="A239" s="51" t="s">
        <v>121</v>
      </c>
      <c r="B239" s="32" t="s">
        <v>244</v>
      </c>
      <c r="C239" s="52">
        <v>300</v>
      </c>
      <c r="D239" s="50">
        <v>400</v>
      </c>
    </row>
    <row r="240" spans="1:4" ht="45">
      <c r="A240" s="8" t="s">
        <v>349</v>
      </c>
      <c r="B240" s="32" t="s">
        <v>350</v>
      </c>
      <c r="C240" s="52"/>
      <c r="D240" s="50">
        <f>D241</f>
        <v>24</v>
      </c>
    </row>
    <row r="241" spans="1:5" ht="45">
      <c r="A241" s="83" t="s">
        <v>303</v>
      </c>
      <c r="B241" s="32" t="s">
        <v>351</v>
      </c>
      <c r="C241" s="32"/>
      <c r="D241" s="50">
        <f>D242</f>
        <v>24</v>
      </c>
    </row>
    <row r="242" spans="1:5" ht="30">
      <c r="A242" s="8" t="s">
        <v>116</v>
      </c>
      <c r="B242" s="32" t="s">
        <v>351</v>
      </c>
      <c r="C242" s="32">
        <v>600</v>
      </c>
      <c r="D242" s="50">
        <v>24</v>
      </c>
    </row>
    <row r="243" spans="1:5" ht="43.5">
      <c r="A243" s="42" t="s">
        <v>218</v>
      </c>
      <c r="B243" s="36" t="s">
        <v>225</v>
      </c>
      <c r="C243" s="32"/>
      <c r="D243" s="69">
        <f>D258+D244</f>
        <v>4372.2</v>
      </c>
    </row>
    <row r="244" spans="1:5">
      <c r="A244" s="29" t="s">
        <v>261</v>
      </c>
      <c r="B244" s="31" t="s">
        <v>226</v>
      </c>
      <c r="C244" s="31"/>
      <c r="D244" s="67">
        <f>D245</f>
        <v>1319</v>
      </c>
    </row>
    <row r="245" spans="1:5">
      <c r="A245" s="26" t="s">
        <v>5</v>
      </c>
      <c r="B245" s="32" t="s">
        <v>227</v>
      </c>
      <c r="C245" s="32"/>
      <c r="D245" s="33">
        <f>D246+D248+D250+D252+D254+D256</f>
        <v>1319</v>
      </c>
      <c r="E245" s="57"/>
    </row>
    <row r="246" spans="1:5" ht="30">
      <c r="A246" s="26" t="s">
        <v>156</v>
      </c>
      <c r="B246" s="32" t="s">
        <v>228</v>
      </c>
      <c r="C246" s="32"/>
      <c r="D246" s="33">
        <f>D247</f>
        <v>799</v>
      </c>
      <c r="E246" s="57"/>
    </row>
    <row r="247" spans="1:5" ht="30">
      <c r="A247" s="8" t="s">
        <v>116</v>
      </c>
      <c r="B247" s="32" t="s">
        <v>228</v>
      </c>
      <c r="C247" s="32">
        <v>600</v>
      </c>
      <c r="D247" s="33">
        <v>799</v>
      </c>
      <c r="E247" s="57"/>
    </row>
    <row r="248" spans="1:5" ht="30">
      <c r="A248" s="26" t="s">
        <v>208</v>
      </c>
      <c r="B248" s="32" t="s">
        <v>229</v>
      </c>
      <c r="C248" s="32"/>
      <c r="D248" s="33">
        <f>D249</f>
        <v>190</v>
      </c>
      <c r="E248" s="57"/>
    </row>
    <row r="249" spans="1:5" ht="30">
      <c r="A249" s="8" t="s">
        <v>116</v>
      </c>
      <c r="B249" s="32" t="s">
        <v>229</v>
      </c>
      <c r="C249" s="32">
        <v>600</v>
      </c>
      <c r="D249" s="33">
        <v>190</v>
      </c>
      <c r="E249" s="57"/>
    </row>
    <row r="250" spans="1:5">
      <c r="A250" s="26" t="s">
        <v>34</v>
      </c>
      <c r="B250" s="32" t="s">
        <v>230</v>
      </c>
      <c r="C250" s="32"/>
      <c r="D250" s="33">
        <f>D251</f>
        <v>200</v>
      </c>
      <c r="E250" s="57"/>
    </row>
    <row r="251" spans="1:5" ht="30">
      <c r="A251" s="8" t="s">
        <v>116</v>
      </c>
      <c r="B251" s="32" t="s">
        <v>230</v>
      </c>
      <c r="C251" s="32">
        <v>600</v>
      </c>
      <c r="D251" s="33">
        <v>200</v>
      </c>
      <c r="E251" s="57"/>
    </row>
    <row r="252" spans="1:5" ht="45">
      <c r="A252" s="26" t="s">
        <v>35</v>
      </c>
      <c r="B252" s="32" t="s">
        <v>231</v>
      </c>
      <c r="C252" s="32"/>
      <c r="D252" s="33">
        <f>D253</f>
        <v>90</v>
      </c>
      <c r="E252" s="57"/>
    </row>
    <row r="253" spans="1:5" ht="30">
      <c r="A253" s="8" t="s">
        <v>116</v>
      </c>
      <c r="B253" s="32" t="s">
        <v>231</v>
      </c>
      <c r="C253" s="32">
        <v>600</v>
      </c>
      <c r="D253" s="33">
        <v>90</v>
      </c>
      <c r="E253" s="57"/>
    </row>
    <row r="254" spans="1:5" ht="60">
      <c r="A254" s="8" t="s">
        <v>296</v>
      </c>
      <c r="B254" s="32" t="s">
        <v>295</v>
      </c>
      <c r="C254" s="32"/>
      <c r="D254" s="33">
        <f>D255</f>
        <v>10</v>
      </c>
      <c r="E254" s="57"/>
    </row>
    <row r="255" spans="1:5">
      <c r="A255" s="51" t="s">
        <v>121</v>
      </c>
      <c r="B255" s="32" t="s">
        <v>295</v>
      </c>
      <c r="C255" s="32">
        <v>300</v>
      </c>
      <c r="D255" s="33">
        <v>10</v>
      </c>
      <c r="E255" s="57"/>
    </row>
    <row r="256" spans="1:5" ht="47.25" customHeight="1">
      <c r="A256" s="8" t="s">
        <v>319</v>
      </c>
      <c r="B256" s="32" t="s">
        <v>318</v>
      </c>
      <c r="C256" s="32"/>
      <c r="D256" s="33">
        <f>D257</f>
        <v>30</v>
      </c>
      <c r="E256" s="57"/>
    </row>
    <row r="257" spans="1:5" ht="30">
      <c r="A257" s="8" t="s">
        <v>116</v>
      </c>
      <c r="B257" s="32" t="s">
        <v>318</v>
      </c>
      <c r="C257" s="32">
        <v>600</v>
      </c>
      <c r="D257" s="33">
        <v>30</v>
      </c>
      <c r="E257" s="57"/>
    </row>
    <row r="258" spans="1:5" ht="45">
      <c r="A258" s="29" t="s">
        <v>265</v>
      </c>
      <c r="B258" s="31" t="s">
        <v>232</v>
      </c>
      <c r="C258" s="31"/>
      <c r="D258" s="67">
        <f>D259</f>
        <v>3053.2</v>
      </c>
      <c r="E258" s="57"/>
    </row>
    <row r="259" spans="1:5" ht="30">
      <c r="A259" s="26" t="s">
        <v>7</v>
      </c>
      <c r="B259" s="32" t="s">
        <v>233</v>
      </c>
      <c r="C259" s="32"/>
      <c r="D259" s="33">
        <f>D260+D262+D264+D266</f>
        <v>3053.2</v>
      </c>
      <c r="E259" s="57"/>
    </row>
    <row r="260" spans="1:5" ht="30">
      <c r="A260" s="26" t="s">
        <v>156</v>
      </c>
      <c r="B260" s="32" t="s">
        <v>234</v>
      </c>
      <c r="C260" s="32"/>
      <c r="D260" s="33">
        <f>D261</f>
        <v>1091.2</v>
      </c>
    </row>
    <row r="261" spans="1:5" ht="30">
      <c r="A261" s="8" t="s">
        <v>116</v>
      </c>
      <c r="B261" s="32" t="s">
        <v>234</v>
      </c>
      <c r="C261" s="32">
        <v>600</v>
      </c>
      <c r="D261" s="33">
        <v>1091.2</v>
      </c>
    </row>
    <row r="262" spans="1:5">
      <c r="A262" s="26" t="s">
        <v>36</v>
      </c>
      <c r="B262" s="32" t="s">
        <v>235</v>
      </c>
      <c r="C262" s="32"/>
      <c r="D262" s="33">
        <f>D263</f>
        <v>1764</v>
      </c>
    </row>
    <row r="263" spans="1:5" ht="30">
      <c r="A263" s="8" t="s">
        <v>116</v>
      </c>
      <c r="B263" s="32" t="s">
        <v>235</v>
      </c>
      <c r="C263" s="32">
        <v>600</v>
      </c>
      <c r="D263" s="33">
        <v>1764</v>
      </c>
    </row>
    <row r="264" spans="1:5" ht="90">
      <c r="A264" s="26" t="s">
        <v>262</v>
      </c>
      <c r="B264" s="32" t="s">
        <v>236</v>
      </c>
      <c r="C264" s="32"/>
      <c r="D264" s="33">
        <f>D265</f>
        <v>196</v>
      </c>
    </row>
    <row r="265" spans="1:5" ht="30">
      <c r="A265" s="8" t="s">
        <v>116</v>
      </c>
      <c r="B265" s="32" t="s">
        <v>236</v>
      </c>
      <c r="C265" s="32">
        <v>600</v>
      </c>
      <c r="D265" s="33">
        <v>196</v>
      </c>
    </row>
    <row r="266" spans="1:5" ht="75">
      <c r="A266" s="26" t="s">
        <v>263</v>
      </c>
      <c r="B266" s="32" t="s">
        <v>237</v>
      </c>
      <c r="C266" s="32"/>
      <c r="D266" s="33">
        <f>D267</f>
        <v>2</v>
      </c>
    </row>
    <row r="267" spans="1:5" ht="30">
      <c r="A267" s="8" t="s">
        <v>116</v>
      </c>
      <c r="B267" s="32" t="s">
        <v>237</v>
      </c>
      <c r="C267" s="32">
        <v>600</v>
      </c>
      <c r="D267" s="33">
        <v>2</v>
      </c>
    </row>
    <row r="268" spans="1:5" ht="43.5">
      <c r="A268" s="42" t="s">
        <v>308</v>
      </c>
      <c r="B268" s="36" t="s">
        <v>311</v>
      </c>
      <c r="C268" s="36"/>
      <c r="D268" s="66">
        <f>D269</f>
        <v>5846</v>
      </c>
    </row>
    <row r="269" spans="1:5" ht="45" customHeight="1">
      <c r="A269" s="44" t="s">
        <v>309</v>
      </c>
      <c r="B269" s="32" t="s">
        <v>312</v>
      </c>
      <c r="C269" s="32"/>
      <c r="D269" s="67">
        <f>D271</f>
        <v>5846</v>
      </c>
    </row>
    <row r="270" spans="1:5" ht="33" customHeight="1">
      <c r="A270" s="8" t="s">
        <v>288</v>
      </c>
      <c r="B270" s="32" t="s">
        <v>313</v>
      </c>
      <c r="C270" s="32"/>
      <c r="D270" s="67">
        <f>D271</f>
        <v>5846</v>
      </c>
    </row>
    <row r="271" spans="1:5" ht="45">
      <c r="A271" s="26" t="s">
        <v>310</v>
      </c>
      <c r="B271" s="32" t="s">
        <v>314</v>
      </c>
      <c r="C271" s="32"/>
      <c r="D271" s="33">
        <f>D272</f>
        <v>5846</v>
      </c>
    </row>
    <row r="272" spans="1:5" ht="30">
      <c r="A272" s="8" t="s">
        <v>117</v>
      </c>
      <c r="B272" s="32" t="s">
        <v>314</v>
      </c>
      <c r="C272" s="32">
        <v>200</v>
      </c>
      <c r="D272" s="33">
        <v>5846</v>
      </c>
    </row>
    <row r="273" spans="1:4" ht="43.5">
      <c r="A273" s="42" t="s">
        <v>191</v>
      </c>
      <c r="B273" s="47" t="s">
        <v>192</v>
      </c>
      <c r="C273" s="43"/>
      <c r="D273" s="54">
        <f>D274</f>
        <v>2582.5</v>
      </c>
    </row>
    <row r="274" spans="1:4">
      <c r="A274" s="8" t="s">
        <v>143</v>
      </c>
      <c r="B274" s="9" t="s">
        <v>144</v>
      </c>
      <c r="C274" s="9"/>
      <c r="D274" s="50">
        <f>D275+D278+D281+D284</f>
        <v>2582.5</v>
      </c>
    </row>
    <row r="275" spans="1:4" ht="20.25" customHeight="1">
      <c r="A275" s="44" t="s">
        <v>204</v>
      </c>
      <c r="B275" s="9" t="s">
        <v>205</v>
      </c>
      <c r="C275" s="9"/>
      <c r="D275" s="50">
        <f>D276</f>
        <v>300</v>
      </c>
    </row>
    <row r="276" spans="1:4">
      <c r="A276" s="8" t="s">
        <v>120</v>
      </c>
      <c r="B276" s="9" t="s">
        <v>205</v>
      </c>
      <c r="C276" s="39" t="s">
        <v>145</v>
      </c>
      <c r="D276" s="50">
        <v>300</v>
      </c>
    </row>
    <row r="277" spans="1:4" ht="30">
      <c r="A277" s="8" t="s">
        <v>206</v>
      </c>
      <c r="B277" s="9" t="s">
        <v>205</v>
      </c>
      <c r="C277" s="39" t="s">
        <v>145</v>
      </c>
      <c r="D277" s="50">
        <v>200</v>
      </c>
    </row>
    <row r="278" spans="1:4">
      <c r="A278" s="44" t="s">
        <v>146</v>
      </c>
      <c r="B278" s="9" t="s">
        <v>147</v>
      </c>
      <c r="C278" s="39"/>
      <c r="D278" s="33">
        <f>D279+D280</f>
        <v>295.5</v>
      </c>
    </row>
    <row r="279" spans="1:4" ht="30">
      <c r="A279" s="8" t="s">
        <v>117</v>
      </c>
      <c r="B279" s="9" t="s">
        <v>147</v>
      </c>
      <c r="C279" s="39" t="s">
        <v>142</v>
      </c>
      <c r="D279" s="33">
        <v>230.5</v>
      </c>
    </row>
    <row r="280" spans="1:4">
      <c r="A280" s="8" t="s">
        <v>120</v>
      </c>
      <c r="B280" s="9" t="s">
        <v>147</v>
      </c>
      <c r="C280" s="39" t="s">
        <v>145</v>
      </c>
      <c r="D280" s="33">
        <v>65</v>
      </c>
    </row>
    <row r="281" spans="1:4" ht="30">
      <c r="A281" s="44" t="s">
        <v>135</v>
      </c>
      <c r="B281" s="45" t="s">
        <v>138</v>
      </c>
      <c r="C281" s="39"/>
      <c r="D281" s="59">
        <f>D282</f>
        <v>1227</v>
      </c>
    </row>
    <row r="282" spans="1:4" ht="30">
      <c r="A282" s="8" t="s">
        <v>134</v>
      </c>
      <c r="B282" s="39" t="s">
        <v>139</v>
      </c>
      <c r="C282" s="39"/>
      <c r="D282" s="40">
        <f>D283</f>
        <v>1227</v>
      </c>
    </row>
    <row r="283" spans="1:4" ht="60">
      <c r="A283" s="8" t="s">
        <v>119</v>
      </c>
      <c r="B283" s="39" t="s">
        <v>139</v>
      </c>
      <c r="C283" s="39" t="s">
        <v>137</v>
      </c>
      <c r="D283" s="40">
        <v>1227</v>
      </c>
    </row>
    <row r="284" spans="1:4" ht="30">
      <c r="A284" s="46" t="s">
        <v>136</v>
      </c>
      <c r="B284" s="45" t="s">
        <v>140</v>
      </c>
      <c r="C284" s="47"/>
      <c r="D284" s="59">
        <f>D285</f>
        <v>760</v>
      </c>
    </row>
    <row r="285" spans="1:4" ht="30">
      <c r="A285" s="48" t="s">
        <v>134</v>
      </c>
      <c r="B285" s="39" t="s">
        <v>141</v>
      </c>
      <c r="C285" s="39"/>
      <c r="D285" s="40">
        <f>D286+D287+D288</f>
        <v>760</v>
      </c>
    </row>
    <row r="286" spans="1:4" ht="63.75" customHeight="1">
      <c r="A286" s="8" t="s">
        <v>119</v>
      </c>
      <c r="B286" s="39" t="s">
        <v>141</v>
      </c>
      <c r="C286" s="39" t="s">
        <v>137</v>
      </c>
      <c r="D286" s="40">
        <v>539</v>
      </c>
    </row>
    <row r="287" spans="1:4" ht="30">
      <c r="A287" s="8" t="s">
        <v>117</v>
      </c>
      <c r="B287" s="39" t="s">
        <v>141</v>
      </c>
      <c r="C287" s="39" t="s">
        <v>142</v>
      </c>
      <c r="D287" s="40">
        <v>220</v>
      </c>
    </row>
    <row r="288" spans="1:4">
      <c r="A288" s="8" t="s">
        <v>120</v>
      </c>
      <c r="B288" s="39" t="s">
        <v>141</v>
      </c>
      <c r="C288" s="39" t="s">
        <v>145</v>
      </c>
      <c r="D288" s="40">
        <v>1</v>
      </c>
    </row>
    <row r="289" spans="1:5">
      <c r="A289" s="30" t="s">
        <v>123</v>
      </c>
      <c r="B289" s="1"/>
      <c r="C289" s="1"/>
      <c r="D289" s="69">
        <f>D13+D79+D96+D115+D134+D167+D186+D243+D273+D268</f>
        <v>383964.10000000003</v>
      </c>
    </row>
    <row r="291" spans="1:5">
      <c r="D291" s="72"/>
    </row>
    <row r="292" spans="1:5">
      <c r="D292" s="72"/>
    </row>
    <row r="293" spans="1:5">
      <c r="D293" s="72"/>
    </row>
    <row r="294" spans="1:5">
      <c r="A294" s="5"/>
      <c r="B294" s="71"/>
      <c r="C294"/>
      <c r="D294"/>
    </row>
    <row r="295" spans="1:5">
      <c r="A295" s="5"/>
      <c r="B295" s="71"/>
      <c r="C295"/>
      <c r="D295"/>
      <c r="E295" s="75"/>
    </row>
    <row r="296" spans="1:5">
      <c r="A296" s="5"/>
      <c r="B296" s="71"/>
      <c r="C296"/>
      <c r="D296" s="57"/>
      <c r="E296" s="75"/>
    </row>
    <row r="297" spans="1:5">
      <c r="A297" s="5"/>
      <c r="B297" s="77"/>
      <c r="C297"/>
      <c r="D297" s="57"/>
      <c r="E297" s="75"/>
    </row>
    <row r="298" spans="1:5">
      <c r="A298" s="5"/>
      <c r="B298" s="77"/>
      <c r="C298"/>
      <c r="D298" s="73"/>
      <c r="E298" s="79"/>
    </row>
    <row r="299" spans="1:5">
      <c r="A299" s="5"/>
      <c r="B299" s="77"/>
      <c r="C299"/>
      <c r="D299" s="73"/>
      <c r="E299" s="75"/>
    </row>
    <row r="300" spans="1:5">
      <c r="A300" s="5"/>
      <c r="B300" s="77"/>
      <c r="C300"/>
      <c r="D300" s="57"/>
      <c r="E300" s="75"/>
    </row>
    <row r="301" spans="1:5">
      <c r="A301" s="5"/>
      <c r="B301" s="77"/>
      <c r="C301"/>
      <c r="D301" s="58"/>
      <c r="E301" s="79"/>
    </row>
    <row r="302" spans="1:5">
      <c r="A302" s="5"/>
      <c r="B302" s="77"/>
      <c r="C302"/>
      <c r="D302"/>
      <c r="E302" s="79"/>
    </row>
    <row r="303" spans="1:5">
      <c r="A303" s="5"/>
      <c r="B303" s="77"/>
      <c r="C303"/>
      <c r="D303"/>
      <c r="E303" s="75"/>
    </row>
    <row r="304" spans="1:5">
      <c r="A304" s="5"/>
      <c r="B304" s="77"/>
      <c r="C304"/>
      <c r="D304"/>
      <c r="E304" s="75"/>
    </row>
    <row r="305" spans="1:5">
      <c r="A305" s="5"/>
      <c r="B305" s="78"/>
      <c r="C305"/>
      <c r="D305"/>
      <c r="E305" s="75"/>
    </row>
    <row r="306" spans="1:5">
      <c r="A306" s="5"/>
      <c r="B306" s="78"/>
      <c r="C306"/>
      <c r="D306"/>
    </row>
    <row r="307" spans="1:5">
      <c r="A307" s="5"/>
      <c r="B307" s="78"/>
      <c r="C307"/>
      <c r="D307"/>
    </row>
    <row r="308" spans="1:5">
      <c r="A308" s="5"/>
      <c r="B308" s="78"/>
      <c r="C308"/>
      <c r="D308"/>
    </row>
    <row r="309" spans="1:5">
      <c r="A309" s="5"/>
      <c r="B309" s="78"/>
      <c r="C309"/>
      <c r="D309"/>
    </row>
    <row r="310" spans="1:5">
      <c r="A310" s="5"/>
      <c r="B310" s="78"/>
      <c r="C310"/>
      <c r="D310"/>
    </row>
    <row r="311" spans="1:5">
      <c r="A311" s="5"/>
      <c r="B311" s="78"/>
      <c r="C311"/>
      <c r="D311"/>
    </row>
    <row r="312" spans="1:5">
      <c r="A312" s="5"/>
      <c r="B312" s="78"/>
      <c r="C312"/>
      <c r="D312"/>
    </row>
    <row r="313" spans="1:5">
      <c r="A313" s="5"/>
      <c r="B313" s="78"/>
      <c r="C313"/>
      <c r="D313"/>
    </row>
    <row r="314" spans="1:5">
      <c r="A314" s="5"/>
      <c r="B314" s="78"/>
      <c r="C314"/>
      <c r="D314"/>
    </row>
    <row r="315" spans="1:5">
      <c r="A315" s="5"/>
      <c r="B315" s="78"/>
      <c r="C315"/>
      <c r="D315"/>
      <c r="E315" s="73"/>
    </row>
    <row r="316" spans="1:5">
      <c r="A316" s="5"/>
      <c r="B316" s="78"/>
      <c r="C316"/>
      <c r="D316"/>
      <c r="E316" s="73"/>
    </row>
    <row r="317" spans="1:5">
      <c r="A317" s="5"/>
      <c r="B317" s="78"/>
      <c r="C317"/>
      <c r="D317"/>
    </row>
    <row r="318" spans="1:5">
      <c r="A318" s="5"/>
      <c r="B318" s="78"/>
      <c r="C318"/>
      <c r="D318"/>
    </row>
    <row r="319" spans="1:5">
      <c r="A319" s="5"/>
      <c r="B319" s="77"/>
      <c r="C319"/>
      <c r="D319" s="73"/>
      <c r="E319" s="73"/>
    </row>
    <row r="320" spans="1:5">
      <c r="D320" s="77"/>
    </row>
  </sheetData>
  <mergeCells count="8">
    <mergeCell ref="A8:D8"/>
    <mergeCell ref="A9:D9"/>
    <mergeCell ref="A6:D6"/>
    <mergeCell ref="A7:D7"/>
    <mergeCell ref="B1:D1"/>
    <mergeCell ref="A2:D2"/>
    <mergeCell ref="A3:D3"/>
    <mergeCell ref="A4:D4"/>
  </mergeCells>
  <pageMargins left="0.70866141732283472" right="0.19685039370078741" top="0.15748031496062992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62"/>
  <sheetViews>
    <sheetView workbookViewId="0">
      <selection activeCell="A10" sqref="A10"/>
    </sheetView>
  </sheetViews>
  <sheetFormatPr defaultRowHeight="15"/>
  <cols>
    <col min="1" max="1" width="74.28515625" customWidth="1"/>
    <col min="2" max="2" width="12.85546875" customWidth="1"/>
  </cols>
  <sheetData>
    <row r="1" spans="1:2" ht="43.5">
      <c r="A1" s="10" t="s">
        <v>30</v>
      </c>
      <c r="B1" s="11"/>
    </row>
    <row r="2" spans="1:2" ht="30">
      <c r="A2" s="7" t="s">
        <v>0</v>
      </c>
      <c r="B2" s="11"/>
    </row>
    <row r="3" spans="1:2">
      <c r="A3" s="11" t="s">
        <v>166</v>
      </c>
      <c r="B3" s="12" t="e">
        <f>Лист1!#REF!</f>
        <v>#REF!</v>
      </c>
    </row>
    <row r="4" spans="1:2">
      <c r="A4" s="11" t="s">
        <v>169</v>
      </c>
      <c r="B4" s="13" t="e">
        <f>Лист1!#REF!</f>
        <v>#REF!</v>
      </c>
    </row>
    <row r="5" spans="1:2">
      <c r="A5" s="7" t="s">
        <v>4</v>
      </c>
      <c r="B5" s="11"/>
    </row>
    <row r="6" spans="1:2">
      <c r="A6" s="11" t="s">
        <v>166</v>
      </c>
      <c r="B6" s="4">
        <v>440</v>
      </c>
    </row>
    <row r="7" spans="1:2" ht="30">
      <c r="A7" s="7" t="s">
        <v>6</v>
      </c>
      <c r="B7" s="11"/>
    </row>
    <row r="8" spans="1:2">
      <c r="A8" s="11" t="s">
        <v>166</v>
      </c>
      <c r="B8" s="11" t="e">
        <f>Лист1!#REF!</f>
        <v>#REF!</v>
      </c>
    </row>
    <row r="9" spans="1:2">
      <c r="A9" s="11" t="s">
        <v>169</v>
      </c>
      <c r="B9" s="4" t="e">
        <f>Лист1!#REF!</f>
        <v>#REF!</v>
      </c>
    </row>
    <row r="10" spans="1:2" ht="60">
      <c r="A10" s="7" t="s">
        <v>101</v>
      </c>
      <c r="B10" s="11"/>
    </row>
    <row r="11" spans="1:2">
      <c r="A11" s="11" t="s">
        <v>166</v>
      </c>
      <c r="B11" s="4" t="e">
        <f>Лист1!#REF!</f>
        <v>#REF!</v>
      </c>
    </row>
    <row r="12" spans="1:2" ht="28.5">
      <c r="A12" s="6" t="s">
        <v>118</v>
      </c>
      <c r="B12" s="11"/>
    </row>
    <row r="13" spans="1:2">
      <c r="A13" s="11" t="s">
        <v>166</v>
      </c>
      <c r="B13" s="4" t="e">
        <f>Лист1!#REF!</f>
        <v>#REF!</v>
      </c>
    </row>
    <row r="14" spans="1:2" ht="42.75">
      <c r="A14" s="6" t="s">
        <v>150</v>
      </c>
      <c r="B14" s="11"/>
    </row>
    <row r="15" spans="1:2" ht="30">
      <c r="A15" s="7" t="s">
        <v>12</v>
      </c>
      <c r="B15" s="11"/>
    </row>
    <row r="16" spans="1:2">
      <c r="A16" s="11" t="s">
        <v>166</v>
      </c>
      <c r="B16" s="12" t="e">
        <f>Лист1!#REF!</f>
        <v>#REF!</v>
      </c>
    </row>
    <row r="17" spans="1:2">
      <c r="A17" s="11" t="s">
        <v>169</v>
      </c>
      <c r="B17" s="13">
        <v>1</v>
      </c>
    </row>
    <row r="18" spans="1:2" ht="30">
      <c r="A18" s="7" t="s">
        <v>14</v>
      </c>
      <c r="B18" s="11"/>
    </row>
    <row r="19" spans="1:2">
      <c r="A19" s="11" t="s">
        <v>166</v>
      </c>
      <c r="B19" s="4">
        <v>70</v>
      </c>
    </row>
    <row r="20" spans="1:2" ht="60">
      <c r="A20" s="7" t="s">
        <v>103</v>
      </c>
      <c r="B20" s="4">
        <v>1537.4</v>
      </c>
    </row>
    <row r="21" spans="1:2" ht="42.75">
      <c r="A21" s="6" t="s">
        <v>105</v>
      </c>
      <c r="B21" s="11"/>
    </row>
    <row r="22" spans="1:2" ht="45">
      <c r="A22" s="7" t="s">
        <v>129</v>
      </c>
      <c r="B22" s="11"/>
    </row>
    <row r="23" spans="1:2">
      <c r="A23" s="11" t="s">
        <v>166</v>
      </c>
      <c r="B23" s="4">
        <v>763</v>
      </c>
    </row>
    <row r="24" spans="1:2" ht="42.75">
      <c r="A24" s="6" t="s">
        <v>15</v>
      </c>
      <c r="B24" s="11"/>
    </row>
    <row r="25" spans="1:2" ht="45">
      <c r="A25" s="7" t="s">
        <v>16</v>
      </c>
      <c r="B25" s="11"/>
    </row>
    <row r="26" spans="1:2">
      <c r="A26" s="11" t="s">
        <v>166</v>
      </c>
      <c r="B26" s="4" t="e">
        <f>Лист1!#REF!</f>
        <v>#REF!</v>
      </c>
    </row>
    <row r="27" spans="1:2">
      <c r="A27" s="11" t="s">
        <v>169</v>
      </c>
      <c r="B27" s="4">
        <v>3770</v>
      </c>
    </row>
    <row r="28" spans="1:2">
      <c r="A28" s="11" t="s">
        <v>168</v>
      </c>
      <c r="B28" s="4">
        <v>251</v>
      </c>
    </row>
    <row r="29" spans="1:2">
      <c r="A29" s="7" t="s">
        <v>18</v>
      </c>
      <c r="B29" s="4"/>
    </row>
    <row r="30" spans="1:2">
      <c r="A30" s="11" t="s">
        <v>166</v>
      </c>
      <c r="B30" s="4">
        <v>221.6</v>
      </c>
    </row>
    <row r="31" spans="1:2">
      <c r="A31" s="11" t="s">
        <v>169</v>
      </c>
      <c r="B31" s="4">
        <v>1</v>
      </c>
    </row>
    <row r="32" spans="1:2">
      <c r="A32" s="11" t="s">
        <v>168</v>
      </c>
      <c r="B32" s="4">
        <v>2000</v>
      </c>
    </row>
    <row r="33" spans="1:2" ht="42.75">
      <c r="A33" s="6" t="s">
        <v>20</v>
      </c>
      <c r="B33" s="4"/>
    </row>
    <row r="34" spans="1:2" ht="45">
      <c r="A34" s="7" t="s">
        <v>21</v>
      </c>
      <c r="B34" s="4"/>
    </row>
    <row r="35" spans="1:2">
      <c r="A35" s="11" t="s">
        <v>166</v>
      </c>
      <c r="B35" s="4" t="e">
        <f>Лист1!#REF!</f>
        <v>#REF!</v>
      </c>
    </row>
    <row r="36" spans="1:2">
      <c r="A36" s="11" t="s">
        <v>169</v>
      </c>
      <c r="B36" s="4" t="e">
        <f>Лист1!#REF!</f>
        <v>#REF!</v>
      </c>
    </row>
    <row r="37" spans="1:2">
      <c r="A37" s="11" t="s">
        <v>168</v>
      </c>
      <c r="B37" s="4">
        <v>11107</v>
      </c>
    </row>
    <row r="38" spans="1:2" ht="30">
      <c r="A38" s="7" t="s">
        <v>23</v>
      </c>
      <c r="B38" s="4"/>
    </row>
    <row r="39" spans="1:2">
      <c r="A39" s="11" t="s">
        <v>166</v>
      </c>
      <c r="B39" s="4">
        <v>100</v>
      </c>
    </row>
    <row r="40" spans="1:2" ht="45">
      <c r="A40" s="7" t="s">
        <v>25</v>
      </c>
      <c r="B40" s="4"/>
    </row>
    <row r="41" spans="1:2">
      <c r="A41" s="11" t="s">
        <v>166</v>
      </c>
      <c r="B41" s="4">
        <v>54.3</v>
      </c>
    </row>
    <row r="42" spans="1:2">
      <c r="A42" s="11" t="s">
        <v>169</v>
      </c>
      <c r="B42" s="4">
        <v>4245</v>
      </c>
    </row>
    <row r="43" spans="1:2" ht="71.25">
      <c r="A43" s="3" t="s">
        <v>26</v>
      </c>
      <c r="B43" s="4"/>
    </row>
    <row r="44" spans="1:2" ht="30">
      <c r="A44" s="2" t="s">
        <v>27</v>
      </c>
      <c r="B44" s="4"/>
    </row>
    <row r="45" spans="1:2">
      <c r="A45" s="11" t="s">
        <v>166</v>
      </c>
      <c r="B45" s="4" t="e">
        <f>Лист1!#REF!</f>
        <v>#REF!</v>
      </c>
    </row>
    <row r="46" spans="1:2">
      <c r="A46" s="11" t="s">
        <v>169</v>
      </c>
      <c r="B46" s="4" t="e">
        <f>Лист1!#REF!</f>
        <v>#REF!</v>
      </c>
    </row>
    <row r="47" spans="1:2">
      <c r="A47" s="11" t="s">
        <v>167</v>
      </c>
      <c r="B47" s="4" t="e">
        <f>Лист1!#REF!</f>
        <v>#REF!</v>
      </c>
    </row>
    <row r="48" spans="1:2">
      <c r="A48" s="11" t="s">
        <v>168</v>
      </c>
      <c r="B48" s="4" t="e">
        <f>Лист1!#REF!</f>
        <v>#REF!</v>
      </c>
    </row>
    <row r="49" spans="1:2" ht="30">
      <c r="A49" s="2" t="s">
        <v>29</v>
      </c>
      <c r="B49" s="4"/>
    </row>
    <row r="50" spans="1:2">
      <c r="A50" s="11" t="s">
        <v>166</v>
      </c>
      <c r="B50" s="4">
        <v>3473.3</v>
      </c>
    </row>
    <row r="51" spans="1:2" ht="30">
      <c r="A51" s="2" t="s">
        <v>131</v>
      </c>
      <c r="B51" s="4"/>
    </row>
    <row r="52" spans="1:2">
      <c r="A52" s="11" t="s">
        <v>166</v>
      </c>
      <c r="B52" s="4" t="e">
        <f>Лист1!#REF!</f>
        <v>#REF!</v>
      </c>
    </row>
    <row r="53" spans="1:2">
      <c r="A53" s="11" t="s">
        <v>169</v>
      </c>
      <c r="B53" s="4" t="e">
        <f>Лист1!#REF!</f>
        <v>#REF!</v>
      </c>
    </row>
    <row r="54" spans="1:2" ht="45">
      <c r="A54" s="2" t="s">
        <v>133</v>
      </c>
      <c r="B54" s="4"/>
    </row>
    <row r="55" spans="1:2" ht="15.75" thickBot="1">
      <c r="A55" s="14" t="s">
        <v>166</v>
      </c>
      <c r="B55" s="25">
        <v>672</v>
      </c>
    </row>
    <row r="56" spans="1:2">
      <c r="A56" s="15" t="s">
        <v>166</v>
      </c>
      <c r="B56" s="16" t="e">
        <f>B3+B6+B8+B11+B13+B16+B19+B20+B23+B26+B30+B35+B41+B45+B50+B52+B55+B39</f>
        <v>#REF!</v>
      </c>
    </row>
    <row r="57" spans="1:2">
      <c r="A57" s="17" t="s">
        <v>170</v>
      </c>
      <c r="B57" s="18" t="e">
        <f>B4+B9+B17+B27+B31+B36+B42+B46+B53</f>
        <v>#REF!</v>
      </c>
    </row>
    <row r="58" spans="1:2">
      <c r="A58" s="17" t="s">
        <v>171</v>
      </c>
      <c r="B58" s="18" t="e">
        <f>B47</f>
        <v>#REF!</v>
      </c>
    </row>
    <row r="59" spans="1:2">
      <c r="A59" s="19" t="s">
        <v>172</v>
      </c>
      <c r="B59" s="18" t="e">
        <f>B28+B32+B37+B48</f>
        <v>#REF!</v>
      </c>
    </row>
    <row r="60" spans="1:2">
      <c r="A60" s="20" t="s">
        <v>174</v>
      </c>
      <c r="B60" s="21" t="e">
        <f>SUM(B56:B59)</f>
        <v>#REF!</v>
      </c>
    </row>
    <row r="61" spans="1:2">
      <c r="A61" s="19" t="s">
        <v>175</v>
      </c>
      <c r="B61" s="24">
        <f>Лист1!D274</f>
        <v>2582.5</v>
      </c>
    </row>
    <row r="62" spans="1:2" ht="15.75" thickBot="1">
      <c r="A62" s="22" t="s">
        <v>173</v>
      </c>
      <c r="B62" s="23" t="e">
        <f>SUM(B60:B61)</f>
        <v>#REF!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Sobraniye</cp:lastModifiedBy>
  <cp:lastPrinted>2021-12-24T11:00:22Z</cp:lastPrinted>
  <dcterms:created xsi:type="dcterms:W3CDTF">2015-11-25T05:41:51Z</dcterms:created>
  <dcterms:modified xsi:type="dcterms:W3CDTF">2021-12-24T11:00:25Z</dcterms:modified>
</cp:coreProperties>
</file>