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0" windowWidth="19440" windowHeight="148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48" i="1"/>
  <c r="D141"/>
  <c r="D325" l="1"/>
  <c r="D326"/>
  <c r="D301"/>
  <c r="D180"/>
  <c r="D179" s="1"/>
  <c r="D187" l="1"/>
  <c r="D186" s="1"/>
  <c r="D201"/>
  <c r="D189"/>
  <c r="D191"/>
  <c r="D190" s="1"/>
  <c r="D176"/>
  <c r="D163"/>
  <c r="D165"/>
  <c r="D161"/>
  <c r="D136"/>
  <c r="D135"/>
  <c r="D122"/>
  <c r="D96"/>
  <c r="D95" s="1"/>
  <c r="D94"/>
  <c r="D61" l="1"/>
  <c r="B61"/>
  <c r="D62"/>
  <c r="D37"/>
  <c r="D28"/>
  <c r="D24"/>
  <c r="D279" l="1"/>
  <c r="D278" s="1"/>
  <c r="D323" l="1"/>
  <c r="D322" s="1"/>
  <c r="D335"/>
  <c r="D305"/>
  <c r="D267"/>
  <c r="D227"/>
  <c r="D130"/>
  <c r="D127"/>
  <c r="D126"/>
  <c r="D113"/>
  <c r="D99"/>
  <c r="D91"/>
  <c r="D86"/>
  <c r="D82"/>
  <c r="D78"/>
  <c r="D71"/>
  <c r="D22"/>
  <c r="D60" l="1"/>
  <c r="D56"/>
  <c r="D52"/>
  <c r="D26"/>
  <c r="D74" l="1"/>
  <c r="D73" s="1"/>
  <c r="D72" s="1"/>
  <c r="D314" l="1"/>
  <c r="D272"/>
  <c r="D216"/>
  <c r="D169"/>
  <c r="D313" l="1"/>
  <c r="D312" s="1"/>
  <c r="D206"/>
  <c r="D255" l="1"/>
  <c r="D254" s="1"/>
  <c r="D319" l="1"/>
  <c r="D318" s="1"/>
  <c r="D317" s="1"/>
  <c r="D316" s="1"/>
  <c r="D315" s="1"/>
  <c r="D257" l="1"/>
  <c r="D253"/>
  <c r="D252" s="1"/>
  <c r="D241"/>
  <c r="D182" l="1"/>
  <c r="D172"/>
  <c r="D195" l="1"/>
  <c r="D109"/>
  <c r="D108" s="1"/>
  <c r="D107" s="1"/>
  <c r="D68"/>
  <c r="D49"/>
  <c r="D151" l="1"/>
  <c r="D144"/>
  <c r="D188" l="1"/>
  <c r="D185" s="1"/>
  <c r="D213" l="1"/>
  <c r="D63" l="1"/>
  <c r="D31"/>
  <c r="D240" l="1"/>
  <c r="D173"/>
  <c r="D149"/>
  <c r="D137"/>
  <c r="D103" l="1"/>
  <c r="D105"/>
  <c r="D334"/>
  <c r="D285"/>
  <c r="D266"/>
  <c r="D183"/>
  <c r="D164"/>
  <c r="D155"/>
  <c r="D154" s="1"/>
  <c r="D50"/>
  <c r="D46"/>
  <c r="D102" l="1"/>
  <c r="D283"/>
  <c r="D170" l="1"/>
  <c r="D114"/>
  <c r="D281" l="1"/>
  <c r="D280" s="1"/>
  <c r="D59" l="1"/>
  <c r="D77" l="1"/>
  <c r="D209" l="1"/>
  <c r="D147" l="1"/>
  <c r="D162" l="1"/>
  <c r="D200" l="1"/>
  <c r="D160" l="1"/>
  <c r="D300" l="1"/>
  <c r="D65" l="1"/>
  <c r="D40" l="1"/>
  <c r="D121" l="1"/>
  <c r="B100" l="1"/>
  <c r="D100" l="1"/>
  <c r="D298" l="1"/>
  <c r="D262" l="1"/>
  <c r="D125" l="1"/>
  <c r="D112" l="1"/>
  <c r="D111" l="1"/>
  <c r="D110" s="1"/>
  <c r="D260"/>
  <c r="D168" l="1"/>
  <c r="D142"/>
  <c r="D57"/>
  <c r="D29"/>
  <c r="D207" l="1"/>
  <c r="D221"/>
  <c r="D220" s="1"/>
  <c r="D219" s="1"/>
  <c r="D205"/>
  <c r="D217"/>
  <c r="D234"/>
  <c r="D134"/>
  <c r="D327"/>
  <c r="D244"/>
  <c r="D324" l="1"/>
  <c r="D333" l="1"/>
  <c r="D331"/>
  <c r="D330" s="1"/>
  <c r="D269"/>
  <c r="D232"/>
  <c r="D230"/>
  <c r="D226"/>
  <c r="D129"/>
  <c r="D81"/>
  <c r="D85"/>
  <c r="D321" l="1"/>
  <c r="D124"/>
  <c r="D123" s="1"/>
  <c r="D98"/>
  <c r="D97" s="1"/>
  <c r="D93"/>
  <c r="D92" s="1"/>
  <c r="D90"/>
  <c r="D215"/>
  <c r="D89" l="1"/>
  <c r="D88" s="1"/>
  <c r="D304"/>
  <c r="D175"/>
  <c r="D87" l="1"/>
  <c r="D320"/>
  <c r="D237" l="1"/>
  <c r="D275"/>
  <c r="D274" s="1"/>
  <c r="D196"/>
  <c r="D194"/>
  <c r="D177"/>
  <c r="D119"/>
  <c r="D118" s="1"/>
  <c r="D273" l="1"/>
  <c r="D117"/>
  <c r="D116" s="1"/>
  <c r="D296"/>
  <c r="D294"/>
  <c r="D292"/>
  <c r="D290"/>
  <c r="D289" l="1"/>
  <c r="D288" s="1"/>
  <c r="D310"/>
  <c r="D306"/>
  <c r="D70"/>
  <c r="D69" s="1"/>
  <c r="D76" l="1"/>
  <c r="D75" s="1"/>
  <c r="D67"/>
  <c r="D38"/>
  <c r="D44"/>
  <c r="D42"/>
  <c r="D36"/>
  <c r="D25"/>
  <c r="D33"/>
  <c r="D21"/>
  <c r="D271" l="1"/>
  <c r="D265" l="1"/>
  <c r="D264" s="1"/>
  <c r="D258"/>
  <c r="D242"/>
  <c r="D256"/>
  <c r="D250"/>
  <c r="D247"/>
  <c r="D211"/>
  <c r="D204" s="1"/>
  <c r="D181"/>
  <c r="D198"/>
  <c r="D193" s="1"/>
  <c r="D166"/>
  <c r="D140"/>
  <c r="D133" s="1"/>
  <c r="D55"/>
  <c r="D27"/>
  <c r="D53"/>
  <c r="D23"/>
  <c r="D308"/>
  <c r="D48"/>
  <c r="D159" l="1"/>
  <c r="D158" s="1"/>
  <c r="D35"/>
  <c r="D225"/>
  <c r="D224" s="1"/>
  <c r="D223" s="1"/>
  <c r="D20"/>
  <c r="D192"/>
  <c r="D303"/>
  <c r="D302" s="1"/>
  <c r="D203"/>
  <c r="D202" s="1"/>
  <c r="B9" i="2"/>
  <c r="B36"/>
  <c r="D19" i="1" l="1"/>
  <c r="D18" s="1"/>
  <c r="D157"/>
  <c r="D132"/>
  <c r="D131" s="1"/>
  <c r="D287"/>
  <c r="B11" i="2"/>
  <c r="D337" i="1" l="1"/>
  <c r="B61" i="2"/>
  <c r="B47" l="1"/>
  <c r="B58" s="1"/>
  <c r="B35" l="1"/>
  <c r="B52"/>
  <c r="B16"/>
  <c r="B48"/>
  <c r="B59" s="1"/>
  <c r="B45" l="1"/>
  <c r="B8"/>
  <c r="B13"/>
  <c r="B53" l="1"/>
  <c r="B26"/>
  <c r="B46" l="1"/>
  <c r="B3" l="1"/>
  <c r="B56" s="1"/>
  <c r="B4"/>
  <c r="B57" s="1"/>
  <c r="B60" l="1"/>
  <c r="B62" s="1"/>
</calcChain>
</file>

<file path=xl/sharedStrings.xml><?xml version="1.0" encoding="utf-8"?>
<sst xmlns="http://schemas.openxmlformats.org/spreadsheetml/2006/main" count="736" uniqueCount="405">
  <si>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</si>
  <si>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</si>
  <si>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</si>
  <si>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</si>
  <si>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</si>
  <si>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</si>
  <si>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</si>
  <si>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</si>
  <si>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«Функционирование управления образования, физической культуры и спорта Администрации Невельского района»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</si>
  <si>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</si>
  <si>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</si>
  <si>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</si>
  <si>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</si>
  <si>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</si>
  <si>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</si>
  <si>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</si>
  <si>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</si>
  <si>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</si>
  <si>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</si>
  <si>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</si>
  <si>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</si>
  <si>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</si>
  <si>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</si>
  <si>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</si>
  <si>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Основное мероприятие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</si>
  <si>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</si>
  <si>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</si>
  <si>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</si>
  <si>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</si>
  <si>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</si>
  <si>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</si>
  <si>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</si>
  <si>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</si>
  <si>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 (за счёт средств областного бюджета)</t>
  </si>
  <si>
    <t xml:space="preserve">Мероприятия в области молодёжной политики </t>
  </si>
  <si>
    <t xml:space="preserve">Организация временного трудоустройства несовершеннолетних граждан в возрасте от 14 до 18 лет, желающих работать в свободное от учебы время 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</si>
  <si>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</si>
  <si>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</si>
  <si>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</si>
  <si>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</si>
  <si>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</si>
  <si>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</si>
  <si>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</si>
  <si>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</si>
  <si>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</si>
  <si>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</si>
  <si>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01 1 02 20400</t>
  </si>
  <si>
    <t>01 1 02 20500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</si>
  <si>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</si>
  <si>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</si>
  <si>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</si>
  <si>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</si>
  <si>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</si>
  <si>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</si>
  <si>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</si>
  <si>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</si>
  <si>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</si>
  <si>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</si>
  <si>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</si>
  <si>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</si>
  <si>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</si>
  <si>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</si>
  <si>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</si>
  <si>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03 3 00 00000</t>
  </si>
  <si>
    <t>03 3 01 00000</t>
  </si>
  <si>
    <t>03 3 01 00900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</si>
  <si>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</si>
  <si>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</si>
  <si>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</si>
  <si>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</si>
  <si>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</si>
  <si>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</si>
  <si>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</si>
  <si>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</si>
  <si>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05 1 01 81510</t>
  </si>
  <si>
    <t>05 1 01 81520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</si>
  <si>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</si>
  <si>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</si>
  <si>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</si>
  <si>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</si>
  <si>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</si>
  <si>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</si>
  <si>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</si>
  <si>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</si>
  <si>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</si>
  <si>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06 2 00 00000</t>
  </si>
  <si>
    <t>06 2 01 00000</t>
  </si>
  <si>
    <t>07 0 00 00000</t>
  </si>
  <si>
    <t>07 1 00 00000</t>
  </si>
  <si>
    <t>07 1 01 00000</t>
  </si>
  <si>
    <t>07 1 01 00900</t>
  </si>
  <si>
    <t>07 1 01 25400</t>
  </si>
  <si>
    <t>07 1 01 25500</t>
  </si>
  <si>
    <t>07 1 01 42070</t>
  </si>
  <si>
    <t>07 1 01 42120</t>
  </si>
  <si>
    <t>07 1 01 42130</t>
  </si>
  <si>
    <t>07 1 01 42140</t>
  </si>
  <si>
    <t>07 1 01 51180</t>
  </si>
  <si>
    <t>07 1 01 80900</t>
  </si>
  <si>
    <t>07 3 00 00000</t>
  </si>
  <si>
    <t>07 3 01 00000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</si>
  <si>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</si>
  <si>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</si>
  <si>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</si>
  <si>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</si>
  <si>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</si>
  <si>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Осуществление расходов по возмещению затрат по содержанию систем водоснабжения в сельской местности</t>
  </si>
  <si>
    <t>Возмещение убытков организациям, оказывающим услуги бани населению</t>
  </si>
  <si>
    <t xml:space="preserve">Мероприятия по гражданской обороне </t>
  </si>
  <si>
    <t>Доплаты к пенсиям муниципальным служащим</t>
  </si>
  <si>
    <t>Наименование</t>
  </si>
  <si>
    <t>ЦСР</t>
  </si>
  <si>
    <t>ВР</t>
  </si>
  <si>
    <t>Сумма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</si>
  <si>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</si>
  <si>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</si>
  <si>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</si>
  <si>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</si>
  <si>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</si>
  <si>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</si>
  <si>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</si>
  <si>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</si>
  <si>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Межбюджетные трансферты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</si>
  <si>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</si>
  <si>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</si>
  <si>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</si>
  <si>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</si>
  <si>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</si>
  <si>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</si>
  <si>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</si>
  <si>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</si>
  <si>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</si>
  <si>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</si>
  <si>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</si>
  <si>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</si>
  <si>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Председатель Собрания депутатов Невельского района</t>
  </si>
  <si>
    <t>Обеспечение деятельности Собрания депутатов Невельского района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</si>
  <si>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</si>
  <si>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</si>
  <si>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</si>
  <si>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</si>
  <si>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</si>
  <si>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</si>
  <si>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</si>
  <si>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</si>
  <si>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</si>
  <si>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Общерайонные расходы</t>
  </si>
  <si>
    <t>90 9 00 20004</t>
  </si>
  <si>
    <t>Высшее должностное лицо Невельского района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</si>
  <si>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</si>
  <si>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</si>
  <si>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</si>
  <si>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</si>
  <si>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</si>
  <si>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</si>
  <si>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</si>
  <si>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</si>
  <si>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</si>
  <si>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</si>
  <si>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</si>
  <si>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</si>
  <si>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07 1 01 01900</t>
  </si>
  <si>
    <t>07 1 01 00920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</si>
  <si>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 (за счет средств сельских поселений)</t>
  </si>
  <si>
    <t>06 1 01 84200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</si>
  <si>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</si>
  <si>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</si>
  <si>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</si>
  <si>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</si>
  <si>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</si>
  <si>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</si>
  <si>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</si>
  <si>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</si>
  <si>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</si>
  <si>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</si>
  <si>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</si>
  <si>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</si>
  <si>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Основное мероприятие «Социальная поддержка граждан и общественных организаций, реализация демографической политики»</t>
  </si>
  <si>
    <t>Расходы на содержание специалистов по ведению бухгалтерского учета бюджетов сельских поселений   в соответствии с переданными полномочиями (за счет средств сельских поселений)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</si>
  <si>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</si>
  <si>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</si>
  <si>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 xml:space="preserve">Софинансирование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 </t>
  </si>
  <si>
    <t>Капитальный ремонт муниципального жилищного фонда  поселений</t>
  </si>
  <si>
    <t>03 1 01 21800</t>
  </si>
  <si>
    <t>06 1 01 24210</t>
  </si>
  <si>
    <t>07 1 01 51200</t>
  </si>
  <si>
    <t>Выплата компенсации части родительской платы за присмотр и уход за детьми, осваивающими образовательные программы  дошкольного образования    в организациях, осуществляющих образовательную деятельность (за счет средств областного бюджета)</t>
  </si>
  <si>
    <t>Осуществление единовременной выплаты гражданам РФ, постоянно проживающим на территории муниципального образования, в связи с празднованием очередной годовщины Победы в Великой Отечественной войне</t>
  </si>
  <si>
    <t>04 1 01 41280</t>
  </si>
  <si>
    <t>Иные непрограммные направления деятельности органов местного самоуправления Невельского района</t>
  </si>
  <si>
    <t>90 0 00 00000</t>
  </si>
  <si>
    <t>01 1 02 W1040</t>
  </si>
  <si>
    <t>01 1 01 W1400</t>
  </si>
  <si>
    <t>06 1 01 W1190</t>
  </si>
  <si>
    <t>04 1 01 W1280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</si>
  <si>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</si>
  <si>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</si>
  <si>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 xml:space="preserve">Муниципальная программа "Развитие культуры в муниципальном образовании "Невельский район" </t>
  </si>
  <si>
    <t xml:space="preserve">Муниципальная программа "Содействие экономическому развитию и инвестиционной привлекательности муниципального образования "Невельский район" </t>
  </si>
  <si>
    <t xml:space="preserve">Муниципальная программа "Обеспечение безопасности граждан на территории муниципального образования "Невельский район" 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</si>
  <si>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</si>
  <si>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Резервный фонд Администрации Невельского района</t>
  </si>
  <si>
    <t>90 9 00 20001</t>
  </si>
  <si>
    <t>в т.ч.на предупреждение и ликвидацию чрезвычайных ситуаций</t>
  </si>
  <si>
    <t>Основное мероприятие  «Функционирование КУМИ»</t>
  </si>
  <si>
    <t>Организация и обеспечение оздоровления и отдыха детей в каникулярное время</t>
  </si>
  <si>
    <t>03 3 01 00920</t>
  </si>
  <si>
    <t>Муниципальная программа "Комплексное развитие систем коммунальной инфраструктуры и благоустройства муниципального образования "Невельский район"</t>
  </si>
  <si>
    <t xml:space="preserve">Муниципальная программа "Развитие транспортного обслуживания населения на территории муниципального образования "Невельский район" </t>
  </si>
  <si>
    <t xml:space="preserve">Муниципальная программа 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 </t>
  </si>
  <si>
    <t>Компенсация расходов по подвозу детей в образовательную организацию</t>
  </si>
  <si>
    <t>01 1 02 20200</t>
  </si>
  <si>
    <t xml:space="preserve">к    решению Собрания депутатов </t>
  </si>
  <si>
    <t xml:space="preserve">   Невельского района  </t>
  </si>
  <si>
    <t>Муниципальная программа "Развитие молодежной политики, физической культуры и спорта в муниципальном образовании "Невельский район"</t>
  </si>
  <si>
    <t>Премии Главы района</t>
  </si>
  <si>
    <t>01 2 00 00000</t>
  </si>
  <si>
    <t>01 2 01 00000</t>
  </si>
  <si>
    <t>01 2 01 00800</t>
  </si>
  <si>
    <t>01 2 01 00900</t>
  </si>
  <si>
    <t>01 2 01 00920</t>
  </si>
  <si>
    <t>08 0 00 00000</t>
  </si>
  <si>
    <t>08 1 00 00000</t>
  </si>
  <si>
    <t>08 1 01 00000</t>
  </si>
  <si>
    <t>08 1 01 00790</t>
  </si>
  <si>
    <t>08 1 01 20300</t>
  </si>
  <si>
    <t>08 1 01 20600</t>
  </si>
  <si>
    <t>08 1 01 20700</t>
  </si>
  <si>
    <t>08 2 00 00000</t>
  </si>
  <si>
    <t>08 2 01 00000</t>
  </si>
  <si>
    <t>08 2 01 00790</t>
  </si>
  <si>
    <t xml:space="preserve">08 2 01 20100 </t>
  </si>
  <si>
    <t>08 2 01 41140</t>
  </si>
  <si>
    <t>08 2 01 W1140</t>
  </si>
  <si>
    <t>Дотация   на выравнивание бюджетной обеспеченности поселений (за счёт средств областного бюджета)</t>
  </si>
  <si>
    <t>07 2 01 00920</t>
  </si>
  <si>
    <t>07 2 00 00000</t>
  </si>
  <si>
    <t>07 2 01 00000</t>
  </si>
  <si>
    <t>07 2 01 00900</t>
  </si>
  <si>
    <t>07 2 01 70000</t>
  </si>
  <si>
    <t>07 3 01 28000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</si>
  <si>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</si>
  <si>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</si>
  <si>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</si>
  <si>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 xml:space="preserve">Муниципальная программа "Развитие образования в муниципальном образовании "Невельский район" </t>
  </si>
  <si>
    <t xml:space="preserve">Подпрограмма  "Обеспечение реализации муниципальной программы "Развитие образования в муниципальном образовании "Невельский район" 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</si>
  <si>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</si>
  <si>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</si>
  <si>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</si>
  <si>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</si>
  <si>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</si>
  <si>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</si>
  <si>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</si>
  <si>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</si>
  <si>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</si>
  <si>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</si>
  <si>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</si>
  <si>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</si>
  <si>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</si>
  <si>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</si>
  <si>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</si>
  <si>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>Подпрограмма  «Повышение безопасности дорожного движения»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</si>
  <si>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</si>
  <si>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</si>
  <si>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600</t>
  </si>
  <si>
    <t>01 1 02 42170</t>
  </si>
  <si>
    <t>05 1 01 L2990</t>
  </si>
  <si>
    <t>Расходы на развитие и совершенствование института добровольных народных дружин (за счет средств областного бюджета)</t>
  </si>
  <si>
    <t>04 1 01 41350</t>
  </si>
  <si>
    <t>Софинансирование расходов на развитие и совершенствование института добровольных народных дружин</t>
  </si>
  <si>
    <t>04 1 01W1350</t>
  </si>
  <si>
    <t>04 1 01 W1350</t>
  </si>
  <si>
    <t>04 1 01 41340</t>
  </si>
  <si>
    <t>Субсидии на ликвидацию очагов сорного растения борщевик Сосновского (за счёт средств областного бюджета)</t>
  </si>
  <si>
    <t>05 1 01 41570</t>
  </si>
  <si>
    <t>Основное мероприятие «Дополнительное образование в сфере культуры и искусства»</t>
  </si>
  <si>
    <t>Подпрограмма "Дополнительное образование в сфере культуры и искусства"</t>
  </si>
  <si>
    <t>02 2 00 00000</t>
  </si>
  <si>
    <t>02 2 01 00790</t>
  </si>
  <si>
    <t>07 1 01 81710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</si>
  <si>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</si>
  <si>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</si>
  <si>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Реализация мероприятий военно-патриотической направленности, связанных с присвоением МО "Невельский район" звания "Край партизанской славы"</t>
  </si>
  <si>
    <t>02 1 03 22600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</si>
  <si>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</si>
  <si>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</si>
  <si>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</si>
  <si>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Поддержка добровольческих (волонтерских) и некоммерческих организаций в целях реализации социокультурных проектов в сфере культуры</t>
  </si>
  <si>
    <t>01 1 02 20210</t>
  </si>
  <si>
    <t>01 1 02 L3040</t>
  </si>
  <si>
    <t>08 1 01 43040</t>
  </si>
  <si>
    <t>05 1 01 23300</t>
  </si>
  <si>
    <t>05 2 01 R0820</t>
  </si>
  <si>
    <t>05 1 01 23500</t>
  </si>
  <si>
    <t>05 1 01 41700</t>
  </si>
  <si>
    <t>01 1 02 42190</t>
  </si>
  <si>
    <t>Социальная поддержка граждан, участвующих в составе добровольных народных дружин в защите Государственной границы (за счет средств областного бюджета)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</si>
  <si>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</si>
  <si>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</si>
  <si>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</si>
  <si>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 xml:space="preserve">Софинансирование социальной поддержки граждан, участвующих в составе добровольных народных дружин в защите Государственной границы </t>
  </si>
  <si>
    <t>Реализация мероприятий по проведению кадастровых работ по формированию земельных участков и работ, связанных с оформлением бесхозяйного имущества в муниципальную собственность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</si>
  <si>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</si>
  <si>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 xml:space="preserve">Приложение 10 </t>
  </si>
  <si>
    <t>Основное мероприятие "Оказание поддержки социально-ориентированным некоммерческим организациям на территории МО "Невельский район"</t>
  </si>
  <si>
    <t>07 3 02 00000</t>
  </si>
  <si>
    <t>07 3 02 26800</t>
  </si>
  <si>
    <r>
      <t xml:space="preserve">Субвенции  на осуществление первичного воинского учета органами местного самоуправления поселений 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(за счёт средств федерального бюджета)</t>
    </r>
  </si>
  <si>
    <t>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</si>
  <si>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02 2 01 42170</t>
  </si>
  <si>
    <t>Расходы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</si>
  <si>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07 1 01 42200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</si>
  <si>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</si>
  <si>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</si>
  <si>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>Расходы на подготовку проектно-сметной документации для проведения капитального ремонта в муниципальных бюджетных учреждениях</t>
  </si>
  <si>
    <t>01 1 02 22000</t>
  </si>
  <si>
    <t>04 1 02 00000</t>
  </si>
  <si>
    <t>05 1 01 23800</t>
  </si>
  <si>
    <t>Софинансирование мероприятий по проведению ремонта групповых резервуарных установок сжиженных углеводородных газов</t>
  </si>
  <si>
    <t>05 1 01 W1700</t>
  </si>
  <si>
    <t>06 1 01 24300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</si>
  <si>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</si>
  <si>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</si>
  <si>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Софинансирование расходов на обеспечение пожарной безопасности в органах исполнительной власти области и муниципальных образованиях  (за счет средств сельских поселений)</t>
  </si>
  <si>
    <t>04 1 01 W1340</t>
  </si>
  <si>
    <t>07 1 01 25800</t>
  </si>
  <si>
    <t>Основное мероприятие "Реализация инициативных проектов граждан"</t>
  </si>
  <si>
    <t>Расходы по подготовке и прохождению отопительного сезона для непосредственного обеспечения жизнедеятельности населения муниципального образования</t>
  </si>
  <si>
    <t>Иные межбюджетные трансферты поселениям на ликвидацию стихийных несанкционированных свалок</t>
  </si>
  <si>
    <t>05 1 01 75100</t>
  </si>
  <si>
    <t>Расходы на установку знаков туристской навигации (за счет средств областного бюджета)</t>
  </si>
  <si>
    <t xml:space="preserve">Расходы на проведение муниципальных выборов </t>
  </si>
  <si>
    <t>Расходы на воспитание и обучение детей-инвалидов в муниципальных дошкольных образовательных учреждениях (за счет средств областного бюджета)</t>
  </si>
  <si>
    <t>01 1 01 43020</t>
  </si>
  <si>
    <t>Расходы на ежемесячное денежное вознаграждение за классное руководство педагогическим работникам муниципальных образовательных организаций (за счет средств федерального бюджета)</t>
  </si>
  <si>
    <t>01 1 02 53030</t>
  </si>
  <si>
    <t>Субсидия на  мероприятия по проведению ремонта групповых резервуарных установок сжиженных углеводородных газов (за счет средств областного бюджета)</t>
  </si>
  <si>
    <t>02 1 06 41910</t>
  </si>
  <si>
    <t>02 1 06 W1910</t>
  </si>
  <si>
    <t>06 1 01 74500</t>
  </si>
  <si>
    <t>Профилактика терроризма, в том числе путем распространения информационных материалов, печатной продукции, защита объектов потенциальных террористических посягательств</t>
  </si>
  <si>
    <t xml:space="preserve">Иные межбюджетные трансферты  городскому поселению "Невель," направленные на содержание автомобильных дорог </t>
  </si>
  <si>
    <t>Ремонт дорожного полотна после проведения аварийно-восстановительных работ МУП Невельского района «Невельские теплосети»</t>
  </si>
  <si>
    <t xml:space="preserve"> классификации расходов бюджета района на 2023 год</t>
  </si>
  <si>
    <t>05 1 02 00000</t>
  </si>
  <si>
    <t>Основное мероприятие "Развитие туризма"</t>
  </si>
  <si>
    <t>Софинансирование расходов на установку знаков туристской навигации</t>
  </si>
  <si>
    <t>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</si>
  <si>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02 2 01 00000</t>
  </si>
  <si>
    <t>02 1 06 00000</t>
  </si>
  <si>
    <t>Основное мероприятие "Проведение мероприятий информационного, профилактического и иного характера, направленных на создание эффективной системы противодействия терроризму и экстремизму"</t>
  </si>
  <si>
    <t>от 27.12.2022 №157</t>
  </si>
  <si>
    <t>Региональный проект "Культурная среда"</t>
  </si>
  <si>
    <t>02 1 А1 00000</t>
  </si>
  <si>
    <t>02 1 А1 55900</t>
  </si>
  <si>
    <t>"</t>
  </si>
  <si>
    <t>январь</t>
  </si>
  <si>
    <t>Субсидия на софинансирование расходных обязательств муниципальных образований, связанных с реализацией федеральной целевой программы "Увековечение памяти погибших при защите Отечества на 2019-2024 годы" (за счет средств федерального  и областного бюджетов )</t>
  </si>
  <si>
    <t>Муниципальная программа "Формирование современной городской среды в муниципальном образовании "Невельский район"</t>
  </si>
  <si>
    <t>10 0 00 00000</t>
  </si>
  <si>
    <t>Подпрограмма "Благоустройство дворовых и общественных территорий в муниципальном образовании"</t>
  </si>
  <si>
    <t>10 1 00 00000</t>
  </si>
  <si>
    <t>Региональный проект "Формирование комфортной городской среды"</t>
  </si>
  <si>
    <t>10 1 F2 00000</t>
  </si>
  <si>
    <t>Осуществление расходов на благоустройство общественных территорий (за счет средств федерального и областного  бюджета)</t>
  </si>
  <si>
    <t>10 1 F2 55550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</si>
  <si>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(за счет средств областного бюджета)</t>
  </si>
  <si>
    <t>07 1 01 42210</t>
  </si>
  <si>
    <t>Расходы на обеспечение пожарной безопасности в органах исполнительной власти области и муниципальных образованиях (за счет средств областного бюджета)</t>
  </si>
  <si>
    <t xml:space="preserve">Невельского района  </t>
  </si>
  <si>
    <t>Государственная поддержка отрасли культуры (Техническое оснащение музеев)</t>
  </si>
  <si>
    <t>Основное мероприятие "Строительство, реконструкция, капитальный и текущий ремонт объектов физической культуры и спорта"</t>
  </si>
  <si>
    <t>08 2 02 00000</t>
  </si>
  <si>
    <t>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</si>
  <si>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08 2 02 20900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</si>
  <si>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и областного бюджета  )</t>
  </si>
  <si>
    <t>04 1 02 22410</t>
  </si>
  <si>
    <t>март</t>
  </si>
  <si>
    <t>Региональный проект "Успех каждого ребенка"</t>
  </si>
  <si>
    <t>01 1 Е2 00000</t>
  </si>
  <si>
    <t>01 1 Е2 50980</t>
  </si>
  <si>
    <t>Резервный фонд Правительства Псковской области</t>
  </si>
  <si>
    <t>90 9 00 00010</t>
  </si>
  <si>
    <t>Расходы на 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водоотведения. Разработка проектно-сметной,технической документации</t>
  </si>
  <si>
    <t>07 3 01 28200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</si>
  <si>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</si>
  <si>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Поддержка общественных организаций</t>
  </si>
  <si>
    <t>Субсидия 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</si>
  <si>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апрель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</si>
  <si>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а также за детьми военнослужащих, принимающих участие в специальной военной операции, осваивающими образовательные программы дошкольного образования в организациях, осуществляющих образовательную деятельность (за счет средств областного бюджета)</t>
  </si>
  <si>
    <t>01 1 02 43040</t>
  </si>
  <si>
    <t>02 1 02 88000</t>
  </si>
  <si>
    <t>Аварийно-диспетчерское и техническое обслуживание, ремонт резервуаров сжиженных углеводородных газов. Разработка проектно-сметной, технической  документации</t>
  </si>
  <si>
    <t>05 1 02 41830</t>
  </si>
  <si>
    <t>Реализация мероприятий, имеющих приоритетное значение для жителей муниципального образования или его части по решению вопросов местного значения или иных вопросов, право решения, которых предоставлено ОМС (за счет средств областного бюджета)</t>
  </si>
  <si>
    <t>Софинансирование мероприятий, имеющих приоритетное значение для жителей муниципального образования или его части по решению вопросов местного значения или иных вопросов, право решения, которых предоставлено ОМС (за счет средств областного бюджета)</t>
  </si>
  <si>
    <t>05 1 02 W1830</t>
  </si>
  <si>
    <t>Расходы по организации теплоснабжения в границах городского поселения в соответствии с переданными полномочиями</t>
  </si>
  <si>
    <t>05 1 01 80520</t>
  </si>
  <si>
    <t>05 1 02 75300</t>
  </si>
  <si>
    <t>Иные межбюджетные трансферты  на реализацию заявок территориальных общественных самоуправлений по результатам конкурса</t>
  </si>
  <si>
    <t xml:space="preserve">Приложение 5  </t>
  </si>
  <si>
    <t>Реализация мероприятий активной политики и дополнительных мероприятий в сфере занятости населения (за счет средств областного бюджета)</t>
  </si>
  <si>
    <t>Расходы на оплату коммунальных услуг Леховского СДК в соответствии с переданными полномочиями (за счет средств сельского поселения)</t>
  </si>
  <si>
    <t>от 25.04.2023 года №180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</si>
</sst>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1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indexed="10"/>
      <name val="Times New Roman"/>
      <family val="1"/>
      <charset val="204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6" fillId="0" borderId="10">
      <alignment vertical="top" wrapText="1"/>
    </xf>
  </cellStyleXfs>
  <cellXfs count="98">
    <xf numFmtId="0" fontId="0" fillId="0" borderId="0" xfId="0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0" fillId="0" borderId="1" xfId="0" applyBorder="1"/>
    <xf numFmtId="167" fontId="0" fillId="0" borderId="1" xfId="0" applyNumberFormat="1" applyBorder="1"/>
    <xf numFmtId="165" fontId="0" fillId="0" borderId="1" xfId="0" applyNumberFormat="1" applyBorder="1"/>
    <xf numFmtId="0" fontId="0" fillId="0" borderId="2" xfId="0" applyBorder="1"/>
    <xf numFmtId="0" fontId="8" fillId="0" borderId="3" xfId="0" applyFont="1" applyBorder="1"/>
    <xf numFmtId="164" fontId="0" fillId="0" borderId="4" xfId="1" applyFont="1" applyBorder="1"/>
    <xf numFmtId="0" fontId="8" fillId="0" borderId="5" xfId="0" applyFont="1" applyBorder="1"/>
    <xf numFmtId="164" fontId="0" fillId="0" borderId="6" xfId="1" applyFont="1" applyBorder="1"/>
    <xf numFmtId="0" fontId="0" fillId="0" borderId="5" xfId="0" applyBorder="1"/>
    <xf numFmtId="164" fontId="0" fillId="0" borderId="6" xfId="0" applyNumberFormat="1" applyBorder="1"/>
    <xf numFmtId="0" fontId="8" fillId="0" borderId="7" xfId="0" applyFont="1" applyBorder="1"/>
    <xf numFmtId="164" fontId="8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5" fillId="2" borderId="1" xfId="0" applyFont="1" applyFill="1" applyBorder="1" applyAlignment="1">
      <alignment horizontal="justify" vertical="center" wrapText="1"/>
    </xf>
    <xf numFmtId="0" fontId="5" fillId="0" borderId="0" xfId="0" applyFont="1"/>
    <xf numFmtId="0" fontId="3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justify" vertical="center" wrapText="1"/>
    </xf>
    <xf numFmtId="0" fontId="3" fillId="0" borderId="1" xfId="0" applyFont="1" applyBorder="1"/>
    <xf numFmtId="0" fontId="4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165" fontId="5" fillId="2" borderId="1" xfId="1" applyNumberFormat="1" applyFont="1" applyFill="1" applyBorder="1"/>
    <xf numFmtId="0" fontId="5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justify" vertical="center" wrapText="1"/>
    </xf>
    <xf numFmtId="49" fontId="5" fillId="2" borderId="1" xfId="0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left" wrapText="1"/>
    </xf>
    <xf numFmtId="49" fontId="9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justify" vertical="top" wrapText="1"/>
    </xf>
    <xf numFmtId="165" fontId="5" fillId="0" borderId="1" xfId="1" applyNumberFormat="1" applyFont="1" applyBorder="1"/>
    <xf numFmtId="0" fontId="5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wrapText="1"/>
    </xf>
    <xf numFmtId="165" fontId="3" fillId="2" borderId="1" xfId="1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165" fontId="0" fillId="0" borderId="0" xfId="0" applyNumberFormat="1"/>
    <xf numFmtId="168" fontId="0" fillId="0" borderId="0" xfId="0" applyNumberFormat="1"/>
    <xf numFmtId="0" fontId="10" fillId="0" borderId="1" xfId="0" applyFont="1" applyBorder="1" applyAlignment="1">
      <alignment wrapText="1"/>
    </xf>
    <xf numFmtId="165" fontId="12" fillId="0" borderId="0" xfId="1" applyNumberFormat="1" applyFont="1" applyAlignment="1">
      <alignment horizontal="right"/>
    </xf>
    <xf numFmtId="165" fontId="3" fillId="0" borderId="1" xfId="1" applyNumberFormat="1" applyFont="1" applyBorder="1" applyAlignment="1">
      <alignment horizontal="center"/>
    </xf>
    <xf numFmtId="166" fontId="3" fillId="0" borderId="1" xfId="1" applyNumberFormat="1" applyFont="1" applyBorder="1" applyAlignment="1">
      <alignment horizontal="left"/>
    </xf>
    <xf numFmtId="165" fontId="3" fillId="2" borderId="1" xfId="1" applyNumberFormat="1" applyFont="1" applyFill="1" applyBorder="1"/>
    <xf numFmtId="165" fontId="9" fillId="2" borderId="1" xfId="1" applyNumberFormat="1" applyFont="1" applyFill="1" applyBorder="1"/>
    <xf numFmtId="165" fontId="3" fillId="0" borderId="1" xfId="1" applyNumberFormat="1" applyFont="1" applyBorder="1"/>
    <xf numFmtId="165" fontId="9" fillId="0" borderId="1" xfId="1" applyNumberFormat="1" applyFont="1" applyBorder="1"/>
    <xf numFmtId="165" fontId="12" fillId="0" borderId="0" xfId="1" applyNumberFormat="1" applyFont="1"/>
    <xf numFmtId="165" fontId="13" fillId="0" borderId="0" xfId="1" applyNumberFormat="1" applyFont="1"/>
    <xf numFmtId="167" fontId="0" fillId="0" borderId="0" xfId="0" applyNumberFormat="1"/>
    <xf numFmtId="165" fontId="5" fillId="0" borderId="1" xfId="1" applyNumberFormat="1" applyFont="1" applyFill="1" applyBorder="1"/>
    <xf numFmtId="165" fontId="12" fillId="2" borderId="0" xfId="1" applyNumberFormat="1" applyFont="1" applyFill="1"/>
    <xf numFmtId="165" fontId="14" fillId="2" borderId="0" xfId="1" applyNumberFormat="1" applyFont="1" applyFill="1"/>
    <xf numFmtId="0" fontId="10" fillId="2" borderId="1" xfId="0" applyFont="1" applyFill="1" applyBorder="1" applyAlignment="1">
      <alignment horizontal="left" wrapText="1"/>
    </xf>
    <xf numFmtId="165" fontId="10" fillId="2" borderId="1" xfId="1" applyNumberFormat="1" applyFont="1" applyFill="1" applyBorder="1"/>
    <xf numFmtId="0" fontId="10" fillId="2" borderId="1" xfId="0" applyFont="1" applyFill="1" applyBorder="1" applyAlignment="1">
      <alignment wrapText="1"/>
    </xf>
    <xf numFmtId="0" fontId="5" fillId="2" borderId="0" xfId="0" applyFont="1" applyFill="1" applyAlignment="1">
      <alignment horizontal="justify" vertical="center" wrapText="1"/>
    </xf>
    <xf numFmtId="0" fontId="5" fillId="4" borderId="9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wrapText="1"/>
    </xf>
    <xf numFmtId="0" fontId="5" fillId="2" borderId="1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wrapText="1"/>
    </xf>
    <xf numFmtId="3" fontId="5" fillId="2" borderId="1" xfId="0" applyNumberFormat="1" applyFont="1" applyFill="1" applyBorder="1" applyAlignment="1">
      <alignment horizontal="center"/>
    </xf>
    <xf numFmtId="165" fontId="9" fillId="2" borderId="1" xfId="1" applyNumberFormat="1" applyFont="1" applyFill="1" applyBorder="1" applyAlignment="1">
      <alignment horizontal="center"/>
    </xf>
    <xf numFmtId="0" fontId="0" fillId="2" borderId="0" xfId="0" applyFill="1"/>
    <xf numFmtId="0" fontId="5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top" wrapText="1"/>
    </xf>
    <xf numFmtId="0" fontId="17" fillId="5" borderId="1" xfId="0" applyFont="1" applyFill="1" applyBorder="1" applyAlignment="1">
      <alignment horizontal="left" wrapText="1"/>
    </xf>
    <xf numFmtId="0" fontId="18" fillId="0" borderId="0" xfId="0" applyFont="1"/>
    <xf numFmtId="0" fontId="18" fillId="0" borderId="1" xfId="0" applyFont="1" applyBorder="1"/>
    <xf numFmtId="0" fontId="18" fillId="2" borderId="0" xfId="0" applyFont="1" applyFill="1"/>
    <xf numFmtId="0" fontId="18" fillId="2" borderId="1" xfId="0" applyFont="1" applyFill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</cellXfs>
  <cellStyles count="3">
    <cellStyle name="xl37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8"/>
  <sheetViews>
    <sheetView tabSelected="1" topLeftCell="A263" workbookViewId="0">
      <selection sqref="A1:D277"/>
    </sheetView>
  </sheetViews>
  <sheetFormatPr defaultRowHeight="15"/>
  <cols>
    <col min="1" max="1" width="56.85546875" style="26" customWidth="1"/>
    <col min="2" max="2" width="14.140625" style="5" customWidth="1"/>
    <col min="3" max="3" width="5.42578125" style="5" customWidth="1"/>
    <col min="4" max="4" width="15.28515625" style="64" customWidth="1"/>
    <col min="5" max="5" width="1.7109375" customWidth="1"/>
    <col min="6" max="6" width="10" customWidth="1"/>
    <col min="7" max="7" width="11" customWidth="1"/>
    <col min="8" max="8" width="10.7109375" customWidth="1"/>
  </cols>
  <sheetData>
    <row r="1" spans="1:10">
      <c r="B1" s="97" t="s">
        <v>401</v>
      </c>
      <c r="C1" s="97"/>
      <c r="D1" s="97"/>
    </row>
    <row r="2" spans="1:10">
      <c r="B2" s="97" t="s">
        <v>212</v>
      </c>
      <c r="C2" s="97"/>
      <c r="D2" s="97"/>
    </row>
    <row r="3" spans="1:10">
      <c r="B3" s="97" t="s">
        <v>369</v>
      </c>
      <c r="C3" s="97"/>
      <c r="D3" s="97"/>
    </row>
    <row r="4" spans="1:10">
      <c r="B4" s="97" t="s">
        <v>404</v>
      </c>
      <c r="C4" s="97"/>
      <c r="D4" s="97"/>
    </row>
    <row r="6" spans="1:10">
      <c r="A6" s="52"/>
      <c r="B6" s="94" t="s">
        <v>303</v>
      </c>
      <c r="C6" s="94"/>
      <c r="D6" s="94"/>
    </row>
    <row r="7" spans="1:10">
      <c r="A7" s="94" t="s">
        <v>212</v>
      </c>
      <c r="B7" s="94"/>
      <c r="C7" s="94"/>
      <c r="D7" s="94"/>
    </row>
    <row r="8" spans="1:10">
      <c r="A8" s="94" t="s">
        <v>213</v>
      </c>
      <c r="B8" s="94"/>
      <c r="C8" s="94"/>
      <c r="D8" s="94"/>
    </row>
    <row r="9" spans="1:10">
      <c r="A9" s="95" t="s">
        <v>351</v>
      </c>
      <c r="B9" s="96"/>
      <c r="C9" s="96"/>
      <c r="D9" s="96"/>
    </row>
    <row r="10" spans="1:10">
      <c r="A10" s="53"/>
      <c r="B10" s="53"/>
      <c r="C10" s="53"/>
      <c r="D10" s="53"/>
    </row>
    <row r="11" spans="1:10" ht="15.75">
      <c r="A11" s="93" t="s">
        <v>114</v>
      </c>
      <c r="B11" s="93"/>
      <c r="C11" s="93"/>
      <c r="D11" s="93"/>
    </row>
    <row r="12" spans="1:10" ht="15.75">
      <c r="A12" s="93" t="s">
        <v>115</v>
      </c>
      <c r="B12" s="93"/>
      <c r="C12" s="93"/>
      <c r="D12" s="93"/>
    </row>
    <row r="13" spans="1:10" ht="15.75">
      <c r="A13" s="93" t="s">
        <v>157</v>
      </c>
      <c r="B13" s="93"/>
      <c r="C13" s="93"/>
      <c r="D13" s="93"/>
    </row>
    <row r="14" spans="1:10" ht="15.75">
      <c r="A14" s="93" t="s">
        <v>343</v>
      </c>
      <c r="B14" s="93"/>
      <c r="C14" s="93"/>
      <c r="D14" s="93"/>
      <c r="F14" s="89"/>
      <c r="G14" s="89"/>
      <c r="H14" s="89"/>
      <c r="I14" s="89"/>
      <c r="J14" s="89"/>
    </row>
    <row r="15" spans="1:10">
      <c r="D15" s="57" t="s">
        <v>158</v>
      </c>
      <c r="F15" s="89"/>
      <c r="G15" s="89"/>
      <c r="H15" s="89"/>
      <c r="I15" s="89"/>
      <c r="J15" s="89"/>
    </row>
    <row r="16" spans="1:10">
      <c r="A16" s="27" t="s">
        <v>110</v>
      </c>
      <c r="B16" s="1" t="s">
        <v>111</v>
      </c>
      <c r="C16" s="1" t="s">
        <v>112</v>
      </c>
      <c r="D16" s="58" t="s">
        <v>113</v>
      </c>
      <c r="F16" s="89"/>
      <c r="G16" s="90" t="s">
        <v>356</v>
      </c>
      <c r="H16" s="90" t="s">
        <v>377</v>
      </c>
      <c r="I16" s="90" t="s">
        <v>388</v>
      </c>
      <c r="J16" s="89"/>
    </row>
    <row r="17" spans="1:10">
      <c r="A17" s="27">
        <v>1</v>
      </c>
      <c r="B17" s="1">
        <v>2</v>
      </c>
      <c r="C17" s="1">
        <v>3</v>
      </c>
      <c r="D17" s="59">
        <v>4</v>
      </c>
      <c r="F17" s="89"/>
      <c r="G17" s="90"/>
      <c r="H17" s="90"/>
      <c r="I17" s="90"/>
      <c r="J17" s="89"/>
    </row>
    <row r="18" spans="1:10" ht="29.25">
      <c r="A18" s="34" t="s">
        <v>244</v>
      </c>
      <c r="B18" s="35" t="s">
        <v>37</v>
      </c>
      <c r="C18" s="35"/>
      <c r="D18" s="60">
        <f>D19+D75</f>
        <v>247747.00000000003</v>
      </c>
      <c r="F18" s="89"/>
      <c r="G18" s="90"/>
      <c r="H18" s="90"/>
      <c r="I18" s="90"/>
      <c r="J18" s="89"/>
    </row>
    <row r="19" spans="1:10" ht="30">
      <c r="A19" s="28" t="s">
        <v>243</v>
      </c>
      <c r="B19" s="30" t="s">
        <v>38</v>
      </c>
      <c r="C19" s="30"/>
      <c r="D19" s="61">
        <f>D20+D35+D69+D72</f>
        <v>239266.80000000002</v>
      </c>
      <c r="F19" s="89"/>
      <c r="G19" s="90"/>
      <c r="H19" s="90"/>
      <c r="I19" s="90"/>
      <c r="J19" s="89"/>
    </row>
    <row r="20" spans="1:10">
      <c r="A20" s="25" t="s">
        <v>1</v>
      </c>
      <c r="B20" s="31" t="s">
        <v>39</v>
      </c>
      <c r="C20" s="31"/>
      <c r="D20" s="32">
        <f>D21+D23+D25+D27+D33+D29+D31</f>
        <v>74940.400000000009</v>
      </c>
      <c r="F20" s="89"/>
      <c r="G20" s="90"/>
      <c r="H20" s="90"/>
      <c r="I20" s="90"/>
      <c r="J20" s="89"/>
    </row>
    <row r="21" spans="1:10" ht="30">
      <c r="A21" s="25" t="s">
        <v>156</v>
      </c>
      <c r="B21" s="31" t="s">
        <v>40</v>
      </c>
      <c r="C21" s="31"/>
      <c r="D21" s="32">
        <f>D22</f>
        <v>20719.800000000003</v>
      </c>
      <c r="F21" s="89"/>
      <c r="G21" s="90"/>
      <c r="H21" s="90"/>
      <c r="I21" s="90"/>
      <c r="J21" s="89"/>
    </row>
    <row r="22" spans="1:10" ht="30">
      <c r="A22" s="8" t="s">
        <v>116</v>
      </c>
      <c r="B22" s="31" t="s">
        <v>40</v>
      </c>
      <c r="C22" s="31">
        <v>600</v>
      </c>
      <c r="D22" s="32">
        <f>F22+H22</f>
        <v>20719.800000000003</v>
      </c>
      <c r="F22" s="89">
        <v>20361.400000000001</v>
      </c>
      <c r="G22" s="90"/>
      <c r="H22" s="90">
        <v>358.4</v>
      </c>
      <c r="I22" s="90"/>
      <c r="J22" s="89"/>
    </row>
    <row r="23" spans="1:10" ht="156" customHeight="1">
      <c r="A23" s="25" t="s">
        <v>389</v>
      </c>
      <c r="B23" s="31" t="s">
        <v>41</v>
      </c>
      <c r="C23" s="31"/>
      <c r="D23" s="32">
        <f>D24</f>
        <v>309.5</v>
      </c>
      <c r="F23" s="89"/>
      <c r="G23" s="90"/>
      <c r="H23" s="90"/>
      <c r="I23" s="90"/>
      <c r="J23" s="89"/>
    </row>
    <row r="24" spans="1:10" ht="30">
      <c r="A24" s="8" t="s">
        <v>116</v>
      </c>
      <c r="B24" s="31" t="s">
        <v>41</v>
      </c>
      <c r="C24" s="31">
        <v>600</v>
      </c>
      <c r="D24" s="32">
        <f>F24+I24</f>
        <v>309.5</v>
      </c>
      <c r="F24" s="89">
        <v>258</v>
      </c>
      <c r="G24" s="90"/>
      <c r="H24" s="90"/>
      <c r="I24" s="90">
        <v>51.5</v>
      </c>
      <c r="J24" s="89"/>
    </row>
    <row r="25" spans="1:10" ht="117.75" customHeight="1">
      <c r="A25" s="33" t="s">
        <v>200</v>
      </c>
      <c r="B25" s="31" t="s">
        <v>42</v>
      </c>
      <c r="C25" s="31"/>
      <c r="D25" s="32">
        <f>D26</f>
        <v>49377</v>
      </c>
      <c r="F25" s="89"/>
      <c r="G25" s="90"/>
      <c r="H25" s="90"/>
      <c r="I25" s="90"/>
      <c r="J25" s="89"/>
    </row>
    <row r="26" spans="1:10" ht="30">
      <c r="A26" s="8" t="s">
        <v>116</v>
      </c>
      <c r="B26" s="31" t="s">
        <v>42</v>
      </c>
      <c r="C26" s="31">
        <v>600</v>
      </c>
      <c r="D26" s="32">
        <f>F26+H26</f>
        <v>49377</v>
      </c>
      <c r="F26" s="89">
        <v>44740</v>
      </c>
      <c r="G26" s="90"/>
      <c r="H26" s="90">
        <v>4637</v>
      </c>
      <c r="I26" s="90"/>
      <c r="J26" s="89"/>
    </row>
    <row r="27" spans="1:10" ht="75">
      <c r="A27" s="25" t="s">
        <v>186</v>
      </c>
      <c r="B27" s="9" t="s">
        <v>43</v>
      </c>
      <c r="C27" s="9"/>
      <c r="D27" s="32">
        <f>D28</f>
        <v>3772.5</v>
      </c>
      <c r="F27" s="89"/>
      <c r="G27" s="90"/>
      <c r="H27" s="90"/>
      <c r="I27" s="90"/>
      <c r="J27" s="89"/>
    </row>
    <row r="28" spans="1:10" ht="30">
      <c r="A28" s="8" t="s">
        <v>116</v>
      </c>
      <c r="B28" s="9" t="s">
        <v>43</v>
      </c>
      <c r="C28" s="9">
        <v>600</v>
      </c>
      <c r="D28" s="32">
        <f>F28+I28</f>
        <v>3772.5</v>
      </c>
      <c r="F28" s="89">
        <v>3824</v>
      </c>
      <c r="G28" s="90"/>
      <c r="H28" s="90"/>
      <c r="I28" s="90">
        <v>-51.5</v>
      </c>
      <c r="J28" s="89"/>
    </row>
    <row r="29" spans="1:10" ht="75">
      <c r="A29" s="25" t="s">
        <v>262</v>
      </c>
      <c r="B29" s="31" t="s">
        <v>263</v>
      </c>
      <c r="C29" s="31"/>
      <c r="D29" s="32">
        <f>D30</f>
        <v>100</v>
      </c>
      <c r="F29" s="89"/>
      <c r="G29" s="90"/>
      <c r="H29" s="90"/>
      <c r="I29" s="90"/>
      <c r="J29" s="89"/>
    </row>
    <row r="30" spans="1:10" ht="30">
      <c r="A30" s="8" t="s">
        <v>116</v>
      </c>
      <c r="B30" s="31" t="s">
        <v>263</v>
      </c>
      <c r="C30" s="31">
        <v>600</v>
      </c>
      <c r="D30" s="32">
        <v>100</v>
      </c>
      <c r="F30" s="89"/>
      <c r="G30" s="90"/>
      <c r="H30" s="90"/>
      <c r="I30" s="90"/>
      <c r="J30" s="89"/>
    </row>
    <row r="31" spans="1:10" ht="45">
      <c r="A31" s="79" t="s">
        <v>332</v>
      </c>
      <c r="B31" s="31" t="s">
        <v>333</v>
      </c>
      <c r="C31" s="31"/>
      <c r="D31" s="32">
        <f>D32</f>
        <v>659</v>
      </c>
      <c r="F31" s="89"/>
      <c r="G31" s="90"/>
      <c r="H31" s="90"/>
      <c r="I31" s="90"/>
      <c r="J31" s="89"/>
    </row>
    <row r="32" spans="1:10" ht="30">
      <c r="A32" s="75" t="s">
        <v>116</v>
      </c>
      <c r="B32" s="31" t="s">
        <v>333</v>
      </c>
      <c r="C32" s="31">
        <v>600</v>
      </c>
      <c r="D32" s="32">
        <v>659</v>
      </c>
      <c r="F32" s="89"/>
      <c r="G32" s="90"/>
      <c r="H32" s="90"/>
      <c r="I32" s="90"/>
      <c r="J32" s="89"/>
    </row>
    <row r="33" spans="1:10" ht="105">
      <c r="A33" s="25" t="s">
        <v>181</v>
      </c>
      <c r="B33" s="31" t="s">
        <v>192</v>
      </c>
      <c r="C33" s="31"/>
      <c r="D33" s="32">
        <f>D34</f>
        <v>2.6</v>
      </c>
      <c r="F33" s="89"/>
      <c r="G33" s="90"/>
      <c r="H33" s="90"/>
      <c r="I33" s="90"/>
      <c r="J33" s="89"/>
    </row>
    <row r="34" spans="1:10" ht="30">
      <c r="A34" s="8" t="s">
        <v>116</v>
      </c>
      <c r="B34" s="31" t="s">
        <v>192</v>
      </c>
      <c r="C34" s="31">
        <v>600</v>
      </c>
      <c r="D34" s="32">
        <v>2.6</v>
      </c>
      <c r="F34" s="89"/>
      <c r="G34" s="90"/>
      <c r="H34" s="90"/>
      <c r="I34" s="90"/>
      <c r="J34" s="89"/>
    </row>
    <row r="35" spans="1:10">
      <c r="A35" s="25" t="s">
        <v>2</v>
      </c>
      <c r="B35" s="31" t="s">
        <v>44</v>
      </c>
      <c r="C35" s="31"/>
      <c r="D35" s="32">
        <f>D36+D42+D44+D38+D48+D50+D53+D55+D67+D57+D40+D65+D59+D46+D63+D61</f>
        <v>152485.70000000001</v>
      </c>
      <c r="F35" s="89"/>
      <c r="G35" s="90"/>
      <c r="H35" s="90"/>
      <c r="I35" s="90"/>
      <c r="J35" s="89"/>
    </row>
    <row r="36" spans="1:10" ht="30">
      <c r="A36" s="25" t="s">
        <v>156</v>
      </c>
      <c r="B36" s="31" t="s">
        <v>45</v>
      </c>
      <c r="C36" s="31"/>
      <c r="D36" s="32">
        <f>D37</f>
        <v>37426.5</v>
      </c>
      <c r="F36" s="89"/>
      <c r="G36" s="90"/>
      <c r="H36" s="90"/>
      <c r="I36" s="90"/>
      <c r="J36" s="89"/>
    </row>
    <row r="37" spans="1:10" ht="30">
      <c r="A37" s="8" t="s">
        <v>116</v>
      </c>
      <c r="B37" s="31" t="s">
        <v>45</v>
      </c>
      <c r="C37" s="31">
        <v>600</v>
      </c>
      <c r="D37" s="32">
        <f>F37+H37+I37</f>
        <v>37426.5</v>
      </c>
      <c r="F37" s="89">
        <v>36106.199999999997</v>
      </c>
      <c r="G37" s="90"/>
      <c r="H37" s="90">
        <v>431.3</v>
      </c>
      <c r="I37" s="90">
        <v>889</v>
      </c>
      <c r="J37" s="89"/>
    </row>
    <row r="38" spans="1:10" ht="30">
      <c r="A38" s="8" t="s">
        <v>210</v>
      </c>
      <c r="B38" s="31" t="s">
        <v>211</v>
      </c>
      <c r="C38" s="31"/>
      <c r="D38" s="32">
        <f>D39</f>
        <v>194</v>
      </c>
      <c r="F38" s="89"/>
      <c r="G38" s="90"/>
      <c r="H38" s="90"/>
      <c r="I38" s="90"/>
      <c r="J38" s="89"/>
    </row>
    <row r="39" spans="1:10" ht="30">
      <c r="A39" s="8" t="s">
        <v>116</v>
      </c>
      <c r="B39" s="31" t="s">
        <v>211</v>
      </c>
      <c r="C39" s="31">
        <v>600</v>
      </c>
      <c r="D39" s="32">
        <v>194</v>
      </c>
      <c r="F39" s="89"/>
      <c r="G39" s="90"/>
      <c r="H39" s="90"/>
      <c r="I39" s="90"/>
      <c r="J39" s="89"/>
    </row>
    <row r="40" spans="1:10" ht="30">
      <c r="A40" s="25" t="s">
        <v>286</v>
      </c>
      <c r="B40" s="31" t="s">
        <v>288</v>
      </c>
      <c r="C40" s="38"/>
      <c r="D40" s="32">
        <f>D41</f>
        <v>888</v>
      </c>
      <c r="F40" s="89"/>
      <c r="G40" s="90"/>
      <c r="H40" s="90"/>
      <c r="I40" s="90"/>
      <c r="J40" s="89"/>
    </row>
    <row r="41" spans="1:10" ht="30">
      <c r="A41" s="8" t="s">
        <v>116</v>
      </c>
      <c r="B41" s="31" t="s">
        <v>288</v>
      </c>
      <c r="C41" s="38" t="s">
        <v>264</v>
      </c>
      <c r="D41" s="32">
        <v>888</v>
      </c>
      <c r="F41" s="89"/>
      <c r="G41" s="90"/>
      <c r="H41" s="90"/>
      <c r="I41" s="90"/>
      <c r="J41" s="89"/>
    </row>
    <row r="42" spans="1:10">
      <c r="A42" s="25" t="s">
        <v>215</v>
      </c>
      <c r="B42" s="31" t="s">
        <v>46</v>
      </c>
      <c r="C42" s="31"/>
      <c r="D42" s="32">
        <f>D43</f>
        <v>125</v>
      </c>
      <c r="F42" s="89"/>
      <c r="G42" s="90"/>
      <c r="H42" s="90"/>
      <c r="I42" s="90"/>
      <c r="J42" s="89"/>
    </row>
    <row r="43" spans="1:10">
      <c r="A43" s="25" t="s">
        <v>121</v>
      </c>
      <c r="B43" s="31" t="s">
        <v>46</v>
      </c>
      <c r="C43" s="31">
        <v>300</v>
      </c>
      <c r="D43" s="32">
        <v>125</v>
      </c>
      <c r="F43" s="89"/>
      <c r="G43" s="90"/>
      <c r="H43" s="90"/>
      <c r="I43" s="90"/>
      <c r="J43" s="89"/>
    </row>
    <row r="44" spans="1:10" ht="95.25" customHeight="1">
      <c r="A44" s="79" t="s">
        <v>31</v>
      </c>
      <c r="B44" s="31" t="s">
        <v>47</v>
      </c>
      <c r="C44" s="31"/>
      <c r="D44" s="32">
        <f>D45</f>
        <v>50</v>
      </c>
      <c r="F44" s="89"/>
      <c r="G44" s="90"/>
      <c r="H44" s="90"/>
      <c r="I44" s="90"/>
      <c r="J44" s="89"/>
    </row>
    <row r="45" spans="1:10" ht="30">
      <c r="A45" s="8" t="s">
        <v>116</v>
      </c>
      <c r="B45" s="31" t="s">
        <v>47</v>
      </c>
      <c r="C45" s="31">
        <v>600</v>
      </c>
      <c r="D45" s="32">
        <v>50</v>
      </c>
      <c r="F45" s="89"/>
      <c r="G45" s="90"/>
      <c r="H45" s="90"/>
      <c r="I45" s="90"/>
      <c r="J45" s="89"/>
    </row>
    <row r="46" spans="1:10" ht="45">
      <c r="A46" s="8" t="s">
        <v>314</v>
      </c>
      <c r="B46" s="31" t="s">
        <v>315</v>
      </c>
      <c r="C46" s="38"/>
      <c r="D46" s="32">
        <f>D47</f>
        <v>1300</v>
      </c>
      <c r="F46" s="89"/>
      <c r="G46" s="90"/>
      <c r="H46" s="90"/>
      <c r="I46" s="90"/>
      <c r="J46" s="89"/>
    </row>
    <row r="47" spans="1:10" ht="30">
      <c r="A47" s="8" t="s">
        <v>116</v>
      </c>
      <c r="B47" s="31" t="s">
        <v>315</v>
      </c>
      <c r="C47" s="38" t="s">
        <v>264</v>
      </c>
      <c r="D47" s="32">
        <v>1300</v>
      </c>
      <c r="F47" s="89"/>
      <c r="G47" s="90"/>
      <c r="H47" s="90"/>
      <c r="I47" s="90"/>
      <c r="J47" s="89"/>
    </row>
    <row r="48" spans="1:10" ht="45">
      <c r="A48" s="25" t="s">
        <v>32</v>
      </c>
      <c r="B48" s="31" t="s">
        <v>48</v>
      </c>
      <c r="C48" s="31"/>
      <c r="D48" s="32">
        <f>D49</f>
        <v>3290</v>
      </c>
      <c r="F48" s="89"/>
      <c r="G48" s="90"/>
      <c r="H48" s="90"/>
      <c r="I48" s="90"/>
      <c r="J48" s="89"/>
    </row>
    <row r="49" spans="1:10" ht="30">
      <c r="A49" s="8" t="s">
        <v>116</v>
      </c>
      <c r="B49" s="31" t="s">
        <v>48</v>
      </c>
      <c r="C49" s="31">
        <v>600</v>
      </c>
      <c r="D49" s="32">
        <f>F49+G49</f>
        <v>3290</v>
      </c>
      <c r="F49" s="89">
        <v>3121</v>
      </c>
      <c r="G49" s="90">
        <v>169</v>
      </c>
      <c r="H49" s="90"/>
      <c r="I49" s="90"/>
      <c r="J49" s="89"/>
    </row>
    <row r="50" spans="1:10" ht="120">
      <c r="A50" s="33" t="s">
        <v>200</v>
      </c>
      <c r="B50" s="9" t="s">
        <v>49</v>
      </c>
      <c r="C50" s="31"/>
      <c r="D50" s="32">
        <f>D52+D51</f>
        <v>88676</v>
      </c>
      <c r="F50" s="89"/>
      <c r="G50" s="90"/>
      <c r="H50" s="90"/>
      <c r="I50" s="90"/>
      <c r="J50" s="89"/>
    </row>
    <row r="51" spans="1:10" ht="30">
      <c r="A51" s="8" t="s">
        <v>117</v>
      </c>
      <c r="B51" s="31" t="s">
        <v>49</v>
      </c>
      <c r="C51" s="31">
        <v>200</v>
      </c>
      <c r="D51" s="32">
        <v>2124.6999999999998</v>
      </c>
      <c r="F51" s="89"/>
      <c r="G51" s="90"/>
      <c r="H51" s="90"/>
      <c r="I51" s="90"/>
      <c r="J51" s="89"/>
    </row>
    <row r="52" spans="1:10" ht="30">
      <c r="A52" s="8" t="s">
        <v>116</v>
      </c>
      <c r="B52" s="31" t="s">
        <v>49</v>
      </c>
      <c r="C52" s="31">
        <v>600</v>
      </c>
      <c r="D52" s="32">
        <f>F52+H52</f>
        <v>86551.3</v>
      </c>
      <c r="F52" s="89">
        <v>79274.3</v>
      </c>
      <c r="G52" s="90"/>
      <c r="H52" s="90">
        <v>7277</v>
      </c>
      <c r="I52" s="90"/>
      <c r="J52" s="89"/>
    </row>
    <row r="53" spans="1:10" ht="60">
      <c r="A53" s="25" t="s">
        <v>33</v>
      </c>
      <c r="B53" s="31" t="s">
        <v>50</v>
      </c>
      <c r="C53" s="31"/>
      <c r="D53" s="32">
        <f>D54</f>
        <v>1236</v>
      </c>
      <c r="F53" s="89"/>
      <c r="G53" s="90"/>
      <c r="H53" s="90"/>
      <c r="I53" s="90"/>
      <c r="J53" s="89"/>
    </row>
    <row r="54" spans="1:10" ht="30">
      <c r="A54" s="8" t="s">
        <v>116</v>
      </c>
      <c r="B54" s="31" t="s">
        <v>50</v>
      </c>
      <c r="C54" s="31">
        <v>600</v>
      </c>
      <c r="D54" s="32">
        <v>1236</v>
      </c>
      <c r="F54" s="89"/>
      <c r="G54" s="90"/>
      <c r="H54" s="90"/>
      <c r="I54" s="90"/>
      <c r="J54" s="89"/>
    </row>
    <row r="55" spans="1:10" ht="60">
      <c r="A55" s="25" t="s">
        <v>125</v>
      </c>
      <c r="B55" s="31" t="s">
        <v>51</v>
      </c>
      <c r="C55" s="31"/>
      <c r="D55" s="32">
        <f>D56</f>
        <v>564</v>
      </c>
      <c r="F55" s="89"/>
      <c r="G55" s="90"/>
      <c r="H55" s="90"/>
      <c r="I55" s="90"/>
      <c r="J55" s="89"/>
    </row>
    <row r="56" spans="1:10" ht="30">
      <c r="A56" s="8" t="s">
        <v>116</v>
      </c>
      <c r="B56" s="31" t="s">
        <v>51</v>
      </c>
      <c r="C56" s="31">
        <v>600</v>
      </c>
      <c r="D56" s="32">
        <f>F56+H56</f>
        <v>564</v>
      </c>
      <c r="F56" s="89">
        <v>535</v>
      </c>
      <c r="G56" s="90"/>
      <c r="H56" s="90">
        <v>29</v>
      </c>
      <c r="I56" s="90"/>
      <c r="J56" s="89"/>
    </row>
    <row r="57" spans="1:10" ht="75">
      <c r="A57" s="25" t="s">
        <v>262</v>
      </c>
      <c r="B57" s="31" t="s">
        <v>265</v>
      </c>
      <c r="C57" s="31"/>
      <c r="D57" s="32">
        <f>D58</f>
        <v>450</v>
      </c>
      <c r="F57" s="89"/>
      <c r="G57" s="90"/>
      <c r="H57" s="90"/>
      <c r="I57" s="90"/>
      <c r="J57" s="89"/>
    </row>
    <row r="58" spans="1:10" ht="30">
      <c r="A58" s="8" t="s">
        <v>116</v>
      </c>
      <c r="B58" s="31" t="s">
        <v>265</v>
      </c>
      <c r="C58" s="31">
        <v>600</v>
      </c>
      <c r="D58" s="32">
        <v>450</v>
      </c>
      <c r="F58" s="89"/>
      <c r="G58" s="90"/>
      <c r="H58" s="90"/>
      <c r="I58" s="90"/>
      <c r="J58" s="89"/>
    </row>
    <row r="59" spans="1:10" ht="90">
      <c r="A59" s="73" t="s">
        <v>297</v>
      </c>
      <c r="B59" s="31" t="s">
        <v>295</v>
      </c>
      <c r="C59" s="31"/>
      <c r="D59" s="32">
        <f>D60</f>
        <v>748</v>
      </c>
      <c r="F59" s="89"/>
      <c r="G59" s="90"/>
      <c r="H59" s="90"/>
      <c r="I59" s="90"/>
      <c r="J59" s="89"/>
    </row>
    <row r="60" spans="1:10" ht="30">
      <c r="A60" s="8" t="s">
        <v>116</v>
      </c>
      <c r="B60" s="31" t="s">
        <v>295</v>
      </c>
      <c r="C60" s="31">
        <v>600</v>
      </c>
      <c r="D60" s="32">
        <f>F60+H60</f>
        <v>748</v>
      </c>
      <c r="F60" s="89">
        <v>671</v>
      </c>
      <c r="G60" s="90"/>
      <c r="H60" s="90">
        <v>77</v>
      </c>
      <c r="I60" s="90"/>
      <c r="J60" s="89"/>
    </row>
    <row r="61" spans="1:10" ht="45">
      <c r="A61" s="8" t="s">
        <v>402</v>
      </c>
      <c r="B61" s="31" t="str">
        <f>B62</f>
        <v>01 1 02 43040</v>
      </c>
      <c r="C61" s="31"/>
      <c r="D61" s="32">
        <f>D62</f>
        <v>90</v>
      </c>
      <c r="F61" s="89"/>
      <c r="G61" s="90"/>
      <c r="H61" s="90"/>
      <c r="I61" s="90"/>
      <c r="J61" s="89"/>
    </row>
    <row r="62" spans="1:10" ht="30">
      <c r="A62" s="8" t="s">
        <v>116</v>
      </c>
      <c r="B62" s="31" t="s">
        <v>390</v>
      </c>
      <c r="C62" s="31">
        <v>600</v>
      </c>
      <c r="D62" s="32">
        <f>I62</f>
        <v>90</v>
      </c>
      <c r="F62" s="89"/>
      <c r="G62" s="90"/>
      <c r="H62" s="90"/>
      <c r="I62" s="90">
        <v>90</v>
      </c>
      <c r="J62" s="89"/>
    </row>
    <row r="63" spans="1:10" ht="60">
      <c r="A63" s="79" t="s">
        <v>334</v>
      </c>
      <c r="B63" s="9" t="s">
        <v>335</v>
      </c>
      <c r="C63" s="9"/>
      <c r="D63" s="32">
        <f>D64</f>
        <v>7734</v>
      </c>
      <c r="F63" s="89"/>
      <c r="G63" s="90"/>
      <c r="H63" s="90"/>
      <c r="I63" s="90"/>
      <c r="J63" s="89"/>
    </row>
    <row r="64" spans="1:10" ht="30">
      <c r="A64" s="75" t="s">
        <v>116</v>
      </c>
      <c r="B64" s="9" t="s">
        <v>335</v>
      </c>
      <c r="C64" s="9">
        <v>600</v>
      </c>
      <c r="D64" s="32">
        <v>7734</v>
      </c>
      <c r="F64" s="89"/>
      <c r="G64" s="90"/>
      <c r="H64" s="90"/>
      <c r="I64" s="90"/>
      <c r="J64" s="89"/>
    </row>
    <row r="65" spans="1:10" ht="60">
      <c r="A65" s="8" t="s">
        <v>375</v>
      </c>
      <c r="B65" s="9" t="s">
        <v>289</v>
      </c>
      <c r="C65" s="9"/>
      <c r="D65" s="32">
        <f>D66</f>
        <v>9196</v>
      </c>
      <c r="F65" s="89"/>
      <c r="G65" s="90"/>
      <c r="H65" s="90"/>
      <c r="I65" s="90"/>
      <c r="J65" s="89"/>
    </row>
    <row r="66" spans="1:10" ht="30">
      <c r="A66" s="8" t="s">
        <v>116</v>
      </c>
      <c r="B66" s="9" t="s">
        <v>289</v>
      </c>
      <c r="C66" s="9">
        <v>600</v>
      </c>
      <c r="D66" s="32">
        <v>9196</v>
      </c>
      <c r="F66" s="89"/>
      <c r="G66" s="90"/>
      <c r="H66" s="90"/>
      <c r="I66" s="90"/>
      <c r="J66" s="89"/>
    </row>
    <row r="67" spans="1:10" ht="45">
      <c r="A67" s="25" t="s">
        <v>159</v>
      </c>
      <c r="B67" s="9" t="s">
        <v>191</v>
      </c>
      <c r="C67" s="31"/>
      <c r="D67" s="32">
        <f>D68</f>
        <v>518.20000000000005</v>
      </c>
      <c r="F67" s="89"/>
      <c r="G67" s="90"/>
      <c r="H67" s="90"/>
      <c r="I67" s="90"/>
      <c r="J67" s="89"/>
    </row>
    <row r="68" spans="1:10" ht="30">
      <c r="A68" s="8" t="s">
        <v>116</v>
      </c>
      <c r="B68" s="9" t="s">
        <v>191</v>
      </c>
      <c r="C68" s="31">
        <v>600</v>
      </c>
      <c r="D68" s="32">
        <f>F68+G68</f>
        <v>518.20000000000005</v>
      </c>
      <c r="F68" s="89">
        <v>500</v>
      </c>
      <c r="G68" s="90">
        <v>18.2</v>
      </c>
      <c r="H68" s="90"/>
      <c r="I68" s="90"/>
      <c r="J68" s="89"/>
    </row>
    <row r="69" spans="1:10" ht="30">
      <c r="A69" s="25" t="s">
        <v>3</v>
      </c>
      <c r="B69" s="9" t="s">
        <v>284</v>
      </c>
      <c r="C69" s="31"/>
      <c r="D69" s="32">
        <f>D70</f>
        <v>9289.9</v>
      </c>
      <c r="F69" s="89"/>
      <c r="G69" s="90"/>
      <c r="H69" s="90"/>
      <c r="I69" s="90"/>
      <c r="J69" s="89"/>
    </row>
    <row r="70" spans="1:10" ht="30">
      <c r="A70" s="25" t="s">
        <v>156</v>
      </c>
      <c r="B70" s="9" t="s">
        <v>285</v>
      </c>
      <c r="C70" s="31"/>
      <c r="D70" s="32">
        <f>D71</f>
        <v>9289.9</v>
      </c>
      <c r="F70" s="89"/>
      <c r="G70" s="90"/>
      <c r="H70" s="90"/>
      <c r="I70" s="90"/>
      <c r="J70" s="89"/>
    </row>
    <row r="71" spans="1:10" ht="30">
      <c r="A71" s="8" t="s">
        <v>116</v>
      </c>
      <c r="B71" s="9" t="s">
        <v>285</v>
      </c>
      <c r="C71" s="31">
        <v>600</v>
      </c>
      <c r="D71" s="32">
        <f>F71+H71</f>
        <v>9289.9</v>
      </c>
      <c r="F71" s="89">
        <v>7989.9</v>
      </c>
      <c r="G71" s="90"/>
      <c r="H71" s="90">
        <v>1300</v>
      </c>
      <c r="I71" s="90"/>
      <c r="J71" s="89"/>
    </row>
    <row r="72" spans="1:10">
      <c r="A72" s="43" t="s">
        <v>378</v>
      </c>
      <c r="B72" s="86" t="s">
        <v>379</v>
      </c>
      <c r="C72" s="31"/>
      <c r="D72" s="32">
        <f>D73</f>
        <v>2550.8000000000002</v>
      </c>
      <c r="F72" s="89"/>
      <c r="G72" s="90"/>
      <c r="H72" s="90"/>
      <c r="I72" s="90"/>
      <c r="J72" s="89"/>
    </row>
    <row r="73" spans="1:10" ht="60" customHeight="1">
      <c r="A73" s="8" t="s">
        <v>385</v>
      </c>
      <c r="B73" s="86" t="s">
        <v>380</v>
      </c>
      <c r="C73" s="31"/>
      <c r="D73" s="32">
        <f>D74</f>
        <v>2550.8000000000002</v>
      </c>
      <c r="F73" s="89"/>
      <c r="G73" s="90"/>
      <c r="H73" s="90"/>
      <c r="I73" s="90"/>
      <c r="J73" s="89"/>
    </row>
    <row r="74" spans="1:10" ht="30">
      <c r="A74" s="8" t="s">
        <v>116</v>
      </c>
      <c r="B74" s="86" t="s">
        <v>380</v>
      </c>
      <c r="C74" s="31">
        <v>600</v>
      </c>
      <c r="D74" s="32">
        <f>H74</f>
        <v>2550.8000000000002</v>
      </c>
      <c r="F74" s="89"/>
      <c r="G74" s="90"/>
      <c r="H74" s="90">
        <v>2550.8000000000002</v>
      </c>
      <c r="I74" s="90"/>
      <c r="J74" s="89"/>
    </row>
    <row r="75" spans="1:10" ht="45">
      <c r="A75" s="28" t="s">
        <v>245</v>
      </c>
      <c r="B75" s="30" t="s">
        <v>216</v>
      </c>
      <c r="C75" s="30"/>
      <c r="D75" s="61">
        <f>D76</f>
        <v>8480.1999999999989</v>
      </c>
      <c r="F75" s="89"/>
      <c r="G75" s="90"/>
      <c r="H75" s="90"/>
      <c r="I75" s="90"/>
      <c r="J75" s="89"/>
    </row>
    <row r="76" spans="1:10" ht="45">
      <c r="A76" s="25" t="s">
        <v>8</v>
      </c>
      <c r="B76" s="31" t="s">
        <v>217</v>
      </c>
      <c r="C76" s="31"/>
      <c r="D76" s="32">
        <f>D77+D81+D85</f>
        <v>8480.1999999999989</v>
      </c>
      <c r="F76" s="89"/>
      <c r="G76" s="90"/>
      <c r="H76" s="90"/>
      <c r="I76" s="90"/>
      <c r="J76" s="89"/>
    </row>
    <row r="77" spans="1:10" ht="45">
      <c r="A77" s="25" t="s">
        <v>155</v>
      </c>
      <c r="B77" s="31" t="s">
        <v>218</v>
      </c>
      <c r="C77" s="31"/>
      <c r="D77" s="32">
        <f>D78+D79+D80</f>
        <v>4773.5</v>
      </c>
      <c r="F77" s="89"/>
      <c r="G77" s="90"/>
      <c r="H77" s="90"/>
      <c r="I77" s="90"/>
      <c r="J77" s="89"/>
    </row>
    <row r="78" spans="1:10" ht="60">
      <c r="A78" s="25" t="s">
        <v>119</v>
      </c>
      <c r="B78" s="31" t="s">
        <v>218</v>
      </c>
      <c r="C78" s="31">
        <v>100</v>
      </c>
      <c r="D78" s="32">
        <f>F78+H78</f>
        <v>4604.3999999999996</v>
      </c>
      <c r="F78" s="89">
        <v>4289.3999999999996</v>
      </c>
      <c r="G78" s="90"/>
      <c r="H78" s="90">
        <v>315</v>
      </c>
      <c r="I78" s="90"/>
      <c r="J78" s="89"/>
    </row>
    <row r="79" spans="1:10" ht="30">
      <c r="A79" s="8" t="s">
        <v>117</v>
      </c>
      <c r="B79" s="31" t="s">
        <v>218</v>
      </c>
      <c r="C79" s="31">
        <v>200</v>
      </c>
      <c r="D79" s="32">
        <v>168.6</v>
      </c>
      <c r="F79" s="89"/>
      <c r="G79" s="90"/>
      <c r="H79" s="90"/>
      <c r="I79" s="90"/>
      <c r="J79" s="89"/>
    </row>
    <row r="80" spans="1:10">
      <c r="A80" s="8" t="s">
        <v>120</v>
      </c>
      <c r="B80" s="31" t="s">
        <v>218</v>
      </c>
      <c r="C80" s="31">
        <v>800</v>
      </c>
      <c r="D80" s="32">
        <v>0.5</v>
      </c>
      <c r="F80" s="89"/>
      <c r="G80" s="90"/>
      <c r="H80" s="90"/>
      <c r="I80" s="90"/>
      <c r="J80" s="89"/>
    </row>
    <row r="81" spans="1:10" ht="30">
      <c r="A81" s="25" t="s">
        <v>102</v>
      </c>
      <c r="B81" s="31" t="s">
        <v>219</v>
      </c>
      <c r="C81" s="31"/>
      <c r="D81" s="32">
        <f>D82+D83+D84</f>
        <v>3452.7999999999997</v>
      </c>
      <c r="F81" s="89"/>
      <c r="G81" s="90"/>
      <c r="H81" s="90"/>
      <c r="I81" s="90"/>
      <c r="J81" s="89"/>
    </row>
    <row r="82" spans="1:10" ht="60">
      <c r="A82" s="25" t="s">
        <v>119</v>
      </c>
      <c r="B82" s="31" t="s">
        <v>219</v>
      </c>
      <c r="C82" s="31">
        <v>100</v>
      </c>
      <c r="D82" s="32">
        <f>F82+H82</f>
        <v>3224.1</v>
      </c>
      <c r="F82" s="89">
        <v>2989.7</v>
      </c>
      <c r="G82" s="90"/>
      <c r="H82" s="90">
        <v>234.4</v>
      </c>
      <c r="I82" s="90"/>
      <c r="J82" s="89"/>
    </row>
    <row r="83" spans="1:10" ht="30">
      <c r="A83" s="8" t="s">
        <v>117</v>
      </c>
      <c r="B83" s="31" t="s">
        <v>219</v>
      </c>
      <c r="C83" s="31">
        <v>200</v>
      </c>
      <c r="D83" s="32">
        <v>224.7</v>
      </c>
      <c r="F83" s="89"/>
      <c r="G83" s="90"/>
      <c r="H83" s="90"/>
      <c r="I83" s="90"/>
      <c r="J83" s="89"/>
    </row>
    <row r="84" spans="1:10">
      <c r="A84" s="8" t="s">
        <v>120</v>
      </c>
      <c r="B84" s="31" t="s">
        <v>219</v>
      </c>
      <c r="C84" s="31">
        <v>800</v>
      </c>
      <c r="D84" s="32">
        <v>4</v>
      </c>
      <c r="F84" s="89"/>
      <c r="G84" s="90"/>
      <c r="H84" s="90"/>
      <c r="I84" s="90"/>
      <c r="J84" s="89"/>
    </row>
    <row r="85" spans="1:10" ht="45">
      <c r="A85" s="8" t="s">
        <v>179</v>
      </c>
      <c r="B85" s="31" t="s">
        <v>220</v>
      </c>
      <c r="C85" s="31"/>
      <c r="D85" s="32">
        <f>D86</f>
        <v>253.9</v>
      </c>
      <c r="F85" s="89"/>
      <c r="G85" s="90"/>
      <c r="H85" s="90"/>
      <c r="I85" s="90"/>
      <c r="J85" s="89"/>
    </row>
    <row r="86" spans="1:10" ht="60">
      <c r="A86" s="25" t="s">
        <v>119</v>
      </c>
      <c r="B86" s="31" t="s">
        <v>220</v>
      </c>
      <c r="C86" s="31">
        <v>100</v>
      </c>
      <c r="D86" s="32">
        <f>F86+H86</f>
        <v>253.9</v>
      </c>
      <c r="F86" s="89">
        <v>238.8</v>
      </c>
      <c r="G86" s="90"/>
      <c r="H86" s="90">
        <v>15.1</v>
      </c>
      <c r="I86" s="90"/>
      <c r="J86" s="89"/>
    </row>
    <row r="87" spans="1:10" ht="28.5">
      <c r="A87" s="36" t="s">
        <v>197</v>
      </c>
      <c r="B87" s="35" t="s">
        <v>52</v>
      </c>
      <c r="C87" s="35"/>
      <c r="D87" s="60">
        <f>D88+D110</f>
        <v>54868</v>
      </c>
      <c r="F87" s="89"/>
      <c r="G87" s="90"/>
      <c r="H87" s="90"/>
      <c r="I87" s="90"/>
      <c r="J87" s="89"/>
    </row>
    <row r="88" spans="1:10">
      <c r="A88" s="28" t="s">
        <v>246</v>
      </c>
      <c r="B88" s="30" t="s">
        <v>53</v>
      </c>
      <c r="C88" s="30"/>
      <c r="D88" s="61">
        <f>D89+D92+D97+D102+D107</f>
        <v>43813.599999999999</v>
      </c>
      <c r="F88" s="89"/>
      <c r="G88" s="90"/>
      <c r="H88" s="90"/>
      <c r="I88" s="90"/>
      <c r="J88" s="89"/>
    </row>
    <row r="89" spans="1:10" ht="30">
      <c r="A89" s="28" t="s">
        <v>9</v>
      </c>
      <c r="B89" s="31" t="s">
        <v>54</v>
      </c>
      <c r="C89" s="31"/>
      <c r="D89" s="61">
        <f>D90</f>
        <v>12635.8</v>
      </c>
      <c r="F89" s="89"/>
      <c r="G89" s="90"/>
      <c r="H89" s="90"/>
      <c r="I89" s="90"/>
      <c r="J89" s="89"/>
    </row>
    <row r="90" spans="1:10" ht="30">
      <c r="A90" s="25" t="s">
        <v>156</v>
      </c>
      <c r="B90" s="31" t="s">
        <v>55</v>
      </c>
      <c r="C90" s="31"/>
      <c r="D90" s="32">
        <f>D91</f>
        <v>12635.8</v>
      </c>
      <c r="F90" s="89"/>
      <c r="G90" s="90"/>
      <c r="H90" s="90"/>
      <c r="I90" s="90"/>
      <c r="J90" s="89"/>
    </row>
    <row r="91" spans="1:10" ht="30">
      <c r="A91" s="8" t="s">
        <v>116</v>
      </c>
      <c r="B91" s="31" t="s">
        <v>55</v>
      </c>
      <c r="C91" s="31">
        <v>600</v>
      </c>
      <c r="D91" s="32">
        <f>F91+H91</f>
        <v>12635.8</v>
      </c>
      <c r="F91" s="89">
        <v>11793.5</v>
      </c>
      <c r="G91" s="90"/>
      <c r="H91" s="90">
        <v>842.3</v>
      </c>
      <c r="I91" s="90"/>
      <c r="J91" s="89"/>
    </row>
    <row r="92" spans="1:10" ht="30">
      <c r="A92" s="28" t="s">
        <v>10</v>
      </c>
      <c r="B92" s="30" t="s">
        <v>56</v>
      </c>
      <c r="C92" s="30"/>
      <c r="D92" s="61">
        <f>D93+D95</f>
        <v>26147.7</v>
      </c>
      <c r="F92" s="89"/>
      <c r="G92" s="90"/>
      <c r="H92" s="90"/>
      <c r="I92" s="90"/>
      <c r="J92" s="89"/>
    </row>
    <row r="93" spans="1:10" ht="30">
      <c r="A93" s="25" t="s">
        <v>156</v>
      </c>
      <c r="B93" s="31" t="s">
        <v>57</v>
      </c>
      <c r="C93" s="31"/>
      <c r="D93" s="32">
        <f>D94</f>
        <v>25447.7</v>
      </c>
      <c r="F93" s="89"/>
      <c r="G93" s="90"/>
      <c r="H93" s="90"/>
      <c r="I93" s="90"/>
      <c r="J93" s="89"/>
    </row>
    <row r="94" spans="1:10" ht="30">
      <c r="A94" s="8" t="s">
        <v>116</v>
      </c>
      <c r="B94" s="31" t="s">
        <v>57</v>
      </c>
      <c r="C94" s="31">
        <v>600</v>
      </c>
      <c r="D94" s="32">
        <f>F94+H94+I94</f>
        <v>25447.7</v>
      </c>
      <c r="F94" s="89">
        <v>24747.5</v>
      </c>
      <c r="G94" s="90"/>
      <c r="H94" s="90">
        <v>1400.2</v>
      </c>
      <c r="I94" s="90">
        <v>-700</v>
      </c>
      <c r="J94" s="89"/>
    </row>
    <row r="95" spans="1:10" ht="45">
      <c r="A95" s="8" t="s">
        <v>403</v>
      </c>
      <c r="B95" s="31" t="s">
        <v>391</v>
      </c>
      <c r="C95" s="31"/>
      <c r="D95" s="32">
        <f>D96</f>
        <v>700</v>
      </c>
      <c r="F95" s="89"/>
      <c r="G95" s="90"/>
      <c r="H95" s="90"/>
      <c r="I95" s="90"/>
      <c r="J95" s="89"/>
    </row>
    <row r="96" spans="1:10" ht="30">
      <c r="A96" s="8" t="s">
        <v>116</v>
      </c>
      <c r="B96" s="31" t="s">
        <v>391</v>
      </c>
      <c r="C96" s="31">
        <v>600</v>
      </c>
      <c r="D96" s="32">
        <f>I96</f>
        <v>700</v>
      </c>
      <c r="F96" s="89"/>
      <c r="G96" s="90"/>
      <c r="H96" s="90"/>
      <c r="I96" s="90">
        <v>700</v>
      </c>
      <c r="J96" s="89"/>
    </row>
    <row r="97" spans="1:10">
      <c r="A97" s="28" t="s">
        <v>11</v>
      </c>
      <c r="B97" s="30" t="s">
        <v>149</v>
      </c>
      <c r="C97" s="30"/>
      <c r="D97" s="61">
        <f>D98+D100</f>
        <v>3669.1</v>
      </c>
      <c r="F97" s="89"/>
      <c r="G97" s="90"/>
      <c r="H97" s="90"/>
      <c r="I97" s="90"/>
      <c r="J97" s="89"/>
    </row>
    <row r="98" spans="1:10" ht="30">
      <c r="A98" s="25" t="s">
        <v>156</v>
      </c>
      <c r="B98" s="31" t="s">
        <v>58</v>
      </c>
      <c r="C98" s="31"/>
      <c r="D98" s="32">
        <f>D99</f>
        <v>3169.1</v>
      </c>
      <c r="F98" s="89"/>
      <c r="G98" s="90"/>
      <c r="H98" s="90"/>
      <c r="I98" s="90"/>
      <c r="J98" s="89"/>
    </row>
    <row r="99" spans="1:10" ht="30">
      <c r="A99" s="8" t="s">
        <v>116</v>
      </c>
      <c r="B99" s="31" t="s">
        <v>58</v>
      </c>
      <c r="C99" s="31">
        <v>600</v>
      </c>
      <c r="D99" s="32">
        <f>F99+H99</f>
        <v>3169.1</v>
      </c>
      <c r="F99" s="89">
        <v>2946</v>
      </c>
      <c r="G99" s="90"/>
      <c r="H99" s="90">
        <v>223.1</v>
      </c>
      <c r="I99" s="90"/>
      <c r="J99" s="89"/>
    </row>
    <row r="100" spans="1:10" ht="45">
      <c r="A100" s="8" t="s">
        <v>282</v>
      </c>
      <c r="B100" s="31" t="str">
        <f>B101</f>
        <v>02 1 03 22600</v>
      </c>
      <c r="C100" s="31"/>
      <c r="D100" s="32">
        <f>D101</f>
        <v>500</v>
      </c>
      <c r="F100" s="89"/>
      <c r="G100" s="90"/>
      <c r="H100" s="90"/>
      <c r="I100" s="90"/>
      <c r="J100" s="89"/>
    </row>
    <row r="101" spans="1:10" ht="30">
      <c r="A101" s="8" t="s">
        <v>116</v>
      </c>
      <c r="B101" s="31" t="s">
        <v>283</v>
      </c>
      <c r="C101" s="31">
        <v>600</v>
      </c>
      <c r="D101" s="32">
        <v>500</v>
      </c>
      <c r="F101" s="89"/>
      <c r="G101" s="90"/>
      <c r="H101" s="90"/>
      <c r="I101" s="90"/>
      <c r="J101" s="89"/>
    </row>
    <row r="102" spans="1:10">
      <c r="A102" s="81" t="s">
        <v>345</v>
      </c>
      <c r="B102" s="44" t="s">
        <v>349</v>
      </c>
      <c r="C102" s="44"/>
      <c r="D102" s="61">
        <f>D103+D105</f>
        <v>208.2</v>
      </c>
      <c r="F102" s="89"/>
      <c r="G102" s="90"/>
      <c r="H102" s="90"/>
      <c r="I102" s="90"/>
      <c r="J102" s="89"/>
    </row>
    <row r="103" spans="1:10" ht="30">
      <c r="A103" s="75" t="s">
        <v>330</v>
      </c>
      <c r="B103" s="38" t="s">
        <v>337</v>
      </c>
      <c r="C103" s="38"/>
      <c r="D103" s="32">
        <f>D104</f>
        <v>208</v>
      </c>
      <c r="F103" s="89"/>
      <c r="G103" s="90"/>
      <c r="H103" s="90"/>
      <c r="I103" s="90"/>
      <c r="J103" s="89"/>
    </row>
    <row r="104" spans="1:10" ht="30">
      <c r="A104" s="75" t="s">
        <v>117</v>
      </c>
      <c r="B104" s="38" t="s">
        <v>337</v>
      </c>
      <c r="C104" s="38" t="s">
        <v>142</v>
      </c>
      <c r="D104" s="32">
        <v>208</v>
      </c>
      <c r="F104" s="89"/>
      <c r="G104" s="90"/>
      <c r="H104" s="90"/>
      <c r="I104" s="90"/>
      <c r="J104" s="89"/>
    </row>
    <row r="105" spans="1:10" ht="30">
      <c r="A105" s="75" t="s">
        <v>346</v>
      </c>
      <c r="B105" s="38" t="s">
        <v>338</v>
      </c>
      <c r="C105" s="38"/>
      <c r="D105" s="32">
        <f>D106</f>
        <v>0.2</v>
      </c>
      <c r="F105" s="89"/>
      <c r="G105" s="90"/>
      <c r="H105" s="90"/>
      <c r="I105" s="90"/>
      <c r="J105" s="89"/>
    </row>
    <row r="106" spans="1:10" ht="30">
      <c r="A106" s="75" t="s">
        <v>117</v>
      </c>
      <c r="B106" s="38" t="s">
        <v>338</v>
      </c>
      <c r="C106" s="38" t="s">
        <v>142</v>
      </c>
      <c r="D106" s="32">
        <v>0.2</v>
      </c>
      <c r="F106" s="89"/>
      <c r="G106" s="90"/>
      <c r="H106" s="90"/>
      <c r="I106" s="90"/>
      <c r="J106" s="89"/>
    </row>
    <row r="107" spans="1:10">
      <c r="A107" s="43" t="s">
        <v>352</v>
      </c>
      <c r="B107" s="30" t="s">
        <v>353</v>
      </c>
      <c r="C107" s="38"/>
      <c r="D107" s="61">
        <f>D108</f>
        <v>1152.8</v>
      </c>
      <c r="F107" s="89"/>
      <c r="G107" s="90"/>
      <c r="H107" s="90"/>
      <c r="I107" s="90"/>
      <c r="J107" s="89"/>
    </row>
    <row r="108" spans="1:10" ht="30">
      <c r="A108" s="8" t="s">
        <v>370</v>
      </c>
      <c r="B108" s="31" t="s">
        <v>354</v>
      </c>
      <c r="C108" s="38"/>
      <c r="D108" s="32">
        <f>D109</f>
        <v>1152.8</v>
      </c>
      <c r="F108" s="89"/>
      <c r="G108" s="90"/>
      <c r="H108" s="90"/>
      <c r="I108" s="90"/>
      <c r="J108" s="89"/>
    </row>
    <row r="109" spans="1:10" ht="30">
      <c r="A109" s="8" t="s">
        <v>116</v>
      </c>
      <c r="B109" s="31" t="s">
        <v>354</v>
      </c>
      <c r="C109" s="38" t="s">
        <v>264</v>
      </c>
      <c r="D109" s="32">
        <f>G109</f>
        <v>1152.8</v>
      </c>
      <c r="F109" s="89"/>
      <c r="G109" s="90">
        <v>1152.8</v>
      </c>
      <c r="H109" s="90"/>
      <c r="I109" s="90"/>
      <c r="J109" s="89"/>
    </row>
    <row r="110" spans="1:10" ht="30">
      <c r="A110" s="43" t="s">
        <v>276</v>
      </c>
      <c r="B110" s="30" t="s">
        <v>277</v>
      </c>
      <c r="C110" s="30"/>
      <c r="D110" s="61">
        <f>D111</f>
        <v>11054.4</v>
      </c>
      <c r="F110" s="89"/>
      <c r="G110" s="90"/>
      <c r="H110" s="90"/>
      <c r="I110" s="90"/>
      <c r="J110" s="89"/>
    </row>
    <row r="111" spans="1:10" ht="30">
      <c r="A111" s="25" t="s">
        <v>275</v>
      </c>
      <c r="B111" s="30" t="s">
        <v>348</v>
      </c>
      <c r="C111" s="30"/>
      <c r="D111" s="61">
        <f>D112+D114</f>
        <v>11054.4</v>
      </c>
      <c r="F111" s="89"/>
      <c r="G111" s="90"/>
      <c r="H111" s="90"/>
      <c r="I111" s="90"/>
      <c r="J111" s="89"/>
    </row>
    <row r="112" spans="1:10" ht="30">
      <c r="A112" s="25" t="s">
        <v>156</v>
      </c>
      <c r="B112" s="31" t="s">
        <v>278</v>
      </c>
      <c r="C112" s="31"/>
      <c r="D112" s="32">
        <f>D113</f>
        <v>11004.4</v>
      </c>
      <c r="F112" s="89"/>
      <c r="G112" s="90"/>
      <c r="H112" s="90"/>
      <c r="I112" s="90"/>
      <c r="J112" s="89"/>
    </row>
    <row r="113" spans="1:10" ht="30">
      <c r="A113" s="8" t="s">
        <v>116</v>
      </c>
      <c r="B113" s="31" t="s">
        <v>278</v>
      </c>
      <c r="C113" s="31">
        <v>600</v>
      </c>
      <c r="D113" s="32">
        <f>F113+H113</f>
        <v>11004.4</v>
      </c>
      <c r="F113" s="89">
        <v>9288</v>
      </c>
      <c r="G113" s="90"/>
      <c r="H113" s="90">
        <v>1716.4</v>
      </c>
      <c r="I113" s="90"/>
      <c r="J113" s="89"/>
    </row>
    <row r="114" spans="1:10" ht="75">
      <c r="A114" s="75" t="s">
        <v>308</v>
      </c>
      <c r="B114" s="9" t="s">
        <v>309</v>
      </c>
      <c r="C114" s="9"/>
      <c r="D114" s="32">
        <f>D115</f>
        <v>50</v>
      </c>
      <c r="F114" s="89"/>
      <c r="G114" s="90"/>
      <c r="H114" s="90"/>
      <c r="I114" s="90"/>
      <c r="J114" s="89"/>
    </row>
    <row r="115" spans="1:10" ht="30">
      <c r="A115" s="75" t="s">
        <v>116</v>
      </c>
      <c r="B115" s="9" t="s">
        <v>309</v>
      </c>
      <c r="C115" s="9">
        <v>600</v>
      </c>
      <c r="D115" s="32">
        <v>50</v>
      </c>
      <c r="F115" s="89"/>
      <c r="G115" s="90"/>
      <c r="H115" s="90"/>
      <c r="I115" s="90"/>
      <c r="J115" s="89"/>
    </row>
    <row r="116" spans="1:10" ht="57">
      <c r="A116" s="36" t="s">
        <v>198</v>
      </c>
      <c r="B116" s="35" t="s">
        <v>59</v>
      </c>
      <c r="C116" s="35"/>
      <c r="D116" s="60">
        <f>D117+D123</f>
        <v>4760</v>
      </c>
      <c r="F116" s="89"/>
      <c r="G116" s="90"/>
      <c r="H116" s="90"/>
      <c r="I116" s="90"/>
      <c r="J116" s="89"/>
    </row>
    <row r="117" spans="1:10" ht="30">
      <c r="A117" s="28" t="s">
        <v>247</v>
      </c>
      <c r="B117" s="30" t="s">
        <v>60</v>
      </c>
      <c r="C117" s="30"/>
      <c r="D117" s="61">
        <f>D118</f>
        <v>1310</v>
      </c>
      <c r="F117" s="89"/>
      <c r="G117" s="90"/>
      <c r="H117" s="90"/>
      <c r="I117" s="90"/>
      <c r="J117" s="89"/>
    </row>
    <row r="118" spans="1:10" ht="30">
      <c r="A118" s="25" t="s">
        <v>13</v>
      </c>
      <c r="B118" s="31" t="s">
        <v>61</v>
      </c>
      <c r="C118" s="31"/>
      <c r="D118" s="32">
        <f>D119+D121</f>
        <v>1310</v>
      </c>
      <c r="F118" s="89"/>
      <c r="G118" s="90"/>
      <c r="H118" s="90"/>
      <c r="I118" s="90"/>
      <c r="J118" s="89"/>
    </row>
    <row r="119" spans="1:10" ht="60">
      <c r="A119" s="25" t="s">
        <v>301</v>
      </c>
      <c r="B119" s="31" t="s">
        <v>183</v>
      </c>
      <c r="C119" s="31"/>
      <c r="D119" s="32">
        <f>D120</f>
        <v>130</v>
      </c>
      <c r="F119" s="89"/>
      <c r="G119" s="90"/>
      <c r="H119" s="90"/>
      <c r="I119" s="90"/>
      <c r="J119" s="89"/>
    </row>
    <row r="120" spans="1:10" ht="30">
      <c r="A120" s="8" t="s">
        <v>117</v>
      </c>
      <c r="B120" s="31" t="s">
        <v>183</v>
      </c>
      <c r="C120" s="31">
        <v>200</v>
      </c>
      <c r="D120" s="32">
        <v>130</v>
      </c>
      <c r="F120" s="89"/>
      <c r="G120" s="90"/>
      <c r="H120" s="90"/>
      <c r="I120" s="90"/>
      <c r="J120" s="89"/>
    </row>
    <row r="121" spans="1:10" ht="45">
      <c r="A121" s="33" t="s">
        <v>302</v>
      </c>
      <c r="B121" s="31" t="s">
        <v>62</v>
      </c>
      <c r="C121" s="31"/>
      <c r="D121" s="32">
        <f>D122</f>
        <v>1180</v>
      </c>
      <c r="F121" s="89"/>
      <c r="G121" s="90"/>
      <c r="H121" s="90"/>
      <c r="I121" s="90"/>
      <c r="J121" s="89"/>
    </row>
    <row r="122" spans="1:10" ht="30">
      <c r="A122" s="8" t="s">
        <v>117</v>
      </c>
      <c r="B122" s="31" t="s">
        <v>62</v>
      </c>
      <c r="C122" s="9">
        <v>200</v>
      </c>
      <c r="D122" s="32">
        <f>F122+I122</f>
        <v>1180</v>
      </c>
      <c r="F122" s="89">
        <v>1000</v>
      </c>
      <c r="G122" s="90"/>
      <c r="H122" s="90"/>
      <c r="I122" s="90">
        <v>180</v>
      </c>
      <c r="J122" s="89"/>
    </row>
    <row r="123" spans="1:10" ht="65.25" customHeight="1">
      <c r="A123" s="76" t="s">
        <v>248</v>
      </c>
      <c r="B123" s="30" t="s">
        <v>63</v>
      </c>
      <c r="C123" s="30"/>
      <c r="D123" s="61">
        <f>D124</f>
        <v>3450</v>
      </c>
      <c r="F123" s="89"/>
      <c r="G123" s="90"/>
      <c r="H123" s="90"/>
      <c r="I123" s="90"/>
      <c r="J123" s="89"/>
    </row>
    <row r="124" spans="1:10">
      <c r="A124" s="25" t="s">
        <v>204</v>
      </c>
      <c r="B124" s="31" t="s">
        <v>64</v>
      </c>
      <c r="C124" s="31"/>
      <c r="D124" s="32">
        <f>D125+D129</f>
        <v>3450</v>
      </c>
      <c r="F124" s="89"/>
      <c r="G124" s="90"/>
      <c r="H124" s="90"/>
      <c r="I124" s="90"/>
      <c r="J124" s="89"/>
    </row>
    <row r="125" spans="1:10" ht="30">
      <c r="A125" s="25" t="s">
        <v>104</v>
      </c>
      <c r="B125" s="31" t="s">
        <v>65</v>
      </c>
      <c r="C125" s="31"/>
      <c r="D125" s="32">
        <f>D126+D127+D128</f>
        <v>2916.3</v>
      </c>
      <c r="F125" s="89"/>
      <c r="G125" s="90"/>
      <c r="H125" s="90"/>
      <c r="I125" s="90"/>
      <c r="J125" s="89"/>
    </row>
    <row r="126" spans="1:10" ht="60">
      <c r="A126" s="25" t="s">
        <v>119</v>
      </c>
      <c r="B126" s="31" t="s">
        <v>65</v>
      </c>
      <c r="C126" s="31">
        <v>100</v>
      </c>
      <c r="D126" s="32">
        <f>F126+H126</f>
        <v>2754.7000000000003</v>
      </c>
      <c r="F126" s="89">
        <v>2472.3000000000002</v>
      </c>
      <c r="G126" s="90"/>
      <c r="H126" s="90">
        <v>282.39999999999998</v>
      </c>
      <c r="I126" s="90"/>
      <c r="J126" s="89"/>
    </row>
    <row r="127" spans="1:10" ht="30">
      <c r="A127" s="8" t="s">
        <v>117</v>
      </c>
      <c r="B127" s="31" t="s">
        <v>65</v>
      </c>
      <c r="C127" s="31">
        <v>200</v>
      </c>
      <c r="D127" s="32">
        <f>F127+H127</f>
        <v>126.6</v>
      </c>
      <c r="F127" s="89">
        <v>192.7</v>
      </c>
      <c r="G127" s="90"/>
      <c r="H127" s="90">
        <v>-66.099999999999994</v>
      </c>
      <c r="I127" s="90"/>
      <c r="J127" s="89"/>
    </row>
    <row r="128" spans="1:10">
      <c r="A128" s="8" t="s">
        <v>120</v>
      </c>
      <c r="B128" s="31" t="s">
        <v>65</v>
      </c>
      <c r="C128" s="31">
        <v>800</v>
      </c>
      <c r="D128" s="32">
        <v>35</v>
      </c>
      <c r="F128" s="89"/>
      <c r="G128" s="90"/>
      <c r="H128" s="90"/>
      <c r="I128" s="90"/>
      <c r="J128" s="89"/>
    </row>
    <row r="129" spans="1:10" ht="45">
      <c r="A129" s="8" t="s">
        <v>179</v>
      </c>
      <c r="B129" s="31" t="s">
        <v>206</v>
      </c>
      <c r="C129" s="31"/>
      <c r="D129" s="32">
        <f>D130</f>
        <v>533.70000000000005</v>
      </c>
      <c r="F129" s="89"/>
      <c r="G129" s="90"/>
      <c r="H129" s="90"/>
      <c r="I129" s="90"/>
      <c r="J129" s="89"/>
    </row>
    <row r="130" spans="1:10" ht="60">
      <c r="A130" s="25" t="s">
        <v>119</v>
      </c>
      <c r="B130" s="31" t="s">
        <v>206</v>
      </c>
      <c r="C130" s="31">
        <v>100</v>
      </c>
      <c r="D130" s="32">
        <f>F130+H130</f>
        <v>533.70000000000005</v>
      </c>
      <c r="F130" s="89">
        <v>467.6</v>
      </c>
      <c r="G130" s="90"/>
      <c r="H130" s="90">
        <v>66.099999999999994</v>
      </c>
      <c r="I130" s="90"/>
      <c r="J130" s="89"/>
    </row>
    <row r="131" spans="1:10" ht="42.75">
      <c r="A131" s="36" t="s">
        <v>199</v>
      </c>
      <c r="B131" s="35" t="s">
        <v>66</v>
      </c>
      <c r="C131" s="35"/>
      <c r="D131" s="60">
        <f>D132</f>
        <v>2687.6999999999994</v>
      </c>
      <c r="F131" s="89"/>
      <c r="G131" s="90"/>
      <c r="H131" s="90"/>
      <c r="I131" s="90"/>
      <c r="J131" s="89"/>
    </row>
    <row r="132" spans="1:10" ht="45">
      <c r="A132" s="28" t="s">
        <v>249</v>
      </c>
      <c r="B132" s="30" t="s">
        <v>67</v>
      </c>
      <c r="C132" s="30"/>
      <c r="D132" s="61">
        <f>D133+D154</f>
        <v>2687.6999999999994</v>
      </c>
      <c r="F132" s="89"/>
      <c r="G132" s="90"/>
      <c r="H132" s="90"/>
      <c r="I132" s="90"/>
      <c r="J132" s="89"/>
    </row>
    <row r="133" spans="1:10" ht="45">
      <c r="A133" s="25" t="s">
        <v>175</v>
      </c>
      <c r="B133" s="31" t="s">
        <v>68</v>
      </c>
      <c r="C133" s="31"/>
      <c r="D133" s="32">
        <f>D134+D137+D140+D147+D144+D151+D142+D149</f>
        <v>2677.6999999999994</v>
      </c>
      <c r="F133" s="89"/>
      <c r="G133" s="90"/>
      <c r="H133" s="90"/>
      <c r="I133" s="90"/>
      <c r="J133" s="89"/>
    </row>
    <row r="134" spans="1:10">
      <c r="A134" s="25" t="s">
        <v>151</v>
      </c>
      <c r="B134" s="31" t="s">
        <v>152</v>
      </c>
      <c r="C134" s="31"/>
      <c r="D134" s="32">
        <f>D135+D136</f>
        <v>2072.9999999999995</v>
      </c>
      <c r="F134" s="89"/>
      <c r="G134" s="90"/>
      <c r="H134" s="90"/>
      <c r="I134" s="90"/>
      <c r="J134" s="89"/>
    </row>
    <row r="135" spans="1:10" ht="66" customHeight="1">
      <c r="A135" s="25" t="s">
        <v>119</v>
      </c>
      <c r="B135" s="31" t="s">
        <v>152</v>
      </c>
      <c r="C135" s="31">
        <v>100</v>
      </c>
      <c r="D135" s="32">
        <f>F135+G135+H135+I135</f>
        <v>2047.2999999999997</v>
      </c>
      <c r="F135" s="89">
        <v>1906.1</v>
      </c>
      <c r="G135" s="90">
        <v>57</v>
      </c>
      <c r="H135" s="90">
        <v>67.599999999999994</v>
      </c>
      <c r="I135" s="90">
        <v>16.600000000000001</v>
      </c>
      <c r="J135" s="89"/>
    </row>
    <row r="136" spans="1:10" ht="30">
      <c r="A136" s="8" t="s">
        <v>117</v>
      </c>
      <c r="B136" s="31" t="s">
        <v>152</v>
      </c>
      <c r="C136" s="31">
        <v>200</v>
      </c>
      <c r="D136" s="32">
        <f>F136+H136+I136</f>
        <v>25.699999999999996</v>
      </c>
      <c r="F136" s="89">
        <v>45.9</v>
      </c>
      <c r="G136" s="90"/>
      <c r="H136" s="90">
        <v>-3.6</v>
      </c>
      <c r="I136" s="90">
        <v>-16.600000000000001</v>
      </c>
      <c r="J136" s="89"/>
    </row>
    <row r="137" spans="1:10" ht="45">
      <c r="A137" s="25" t="s">
        <v>130</v>
      </c>
      <c r="B137" s="31" t="s">
        <v>69</v>
      </c>
      <c r="C137" s="31"/>
      <c r="D137" s="32">
        <f>D138+D139</f>
        <v>130</v>
      </c>
      <c r="F137" s="89"/>
      <c r="G137" s="90"/>
      <c r="H137" s="90"/>
      <c r="I137" s="90"/>
      <c r="J137" s="89"/>
    </row>
    <row r="138" spans="1:10" ht="60">
      <c r="A138" s="25" t="s">
        <v>119</v>
      </c>
      <c r="B138" s="31" t="s">
        <v>69</v>
      </c>
      <c r="C138" s="31">
        <v>100</v>
      </c>
      <c r="D138" s="32">
        <v>16</v>
      </c>
      <c r="F138" s="89"/>
      <c r="G138" s="90"/>
      <c r="H138" s="90"/>
      <c r="I138" s="90"/>
      <c r="J138" s="89"/>
    </row>
    <row r="139" spans="1:10" ht="30">
      <c r="A139" s="8" t="s">
        <v>117</v>
      </c>
      <c r="B139" s="31" t="s">
        <v>69</v>
      </c>
      <c r="C139" s="31">
        <v>200</v>
      </c>
      <c r="D139" s="32">
        <v>114</v>
      </c>
      <c r="E139" s="85"/>
      <c r="F139" s="89"/>
      <c r="G139" s="90"/>
      <c r="H139" s="90"/>
      <c r="I139" s="90"/>
      <c r="J139" s="89"/>
    </row>
    <row r="140" spans="1:10" ht="42.75" customHeight="1">
      <c r="A140" s="8" t="s">
        <v>296</v>
      </c>
      <c r="B140" s="9" t="s">
        <v>188</v>
      </c>
      <c r="C140" s="31"/>
      <c r="D140" s="32">
        <f>D141</f>
        <v>360</v>
      </c>
      <c r="F140" s="89"/>
      <c r="G140" s="90"/>
      <c r="H140" s="90"/>
      <c r="I140" s="90"/>
      <c r="J140" s="89"/>
    </row>
    <row r="141" spans="1:10" ht="60">
      <c r="A141" s="25" t="s">
        <v>119</v>
      </c>
      <c r="B141" s="9" t="s">
        <v>188</v>
      </c>
      <c r="C141" s="31">
        <v>100</v>
      </c>
      <c r="D141" s="32">
        <f>F141+G141+I141</f>
        <v>360</v>
      </c>
      <c r="F141" s="89">
        <v>92</v>
      </c>
      <c r="G141" s="90">
        <v>448</v>
      </c>
      <c r="H141" s="90"/>
      <c r="I141" s="90">
        <v>-180</v>
      </c>
      <c r="J141" s="89"/>
    </row>
    <row r="142" spans="1:10" ht="48.75" customHeight="1">
      <c r="A142" s="77" t="s">
        <v>368</v>
      </c>
      <c r="B142" s="9" t="s">
        <v>272</v>
      </c>
      <c r="C142" s="31"/>
      <c r="D142" s="32">
        <f>D143</f>
        <v>92</v>
      </c>
      <c r="F142" s="89"/>
      <c r="G142" s="90"/>
      <c r="H142" s="90"/>
      <c r="I142" s="90"/>
      <c r="J142" s="89"/>
    </row>
    <row r="143" spans="1:10" ht="30">
      <c r="A143" s="8" t="s">
        <v>117</v>
      </c>
      <c r="B143" s="9" t="s">
        <v>272</v>
      </c>
      <c r="C143" s="31">
        <v>200</v>
      </c>
      <c r="D143" s="32">
        <v>92</v>
      </c>
      <c r="F143" s="89"/>
      <c r="G143" s="90"/>
      <c r="H143" s="90"/>
      <c r="I143" s="90"/>
      <c r="J143" s="89"/>
    </row>
    <row r="144" spans="1:10" ht="45">
      <c r="A144" s="56" t="s">
        <v>267</v>
      </c>
      <c r="B144" s="9" t="s">
        <v>268</v>
      </c>
      <c r="C144" s="31"/>
      <c r="D144" s="32">
        <f>D145+D146</f>
        <v>14</v>
      </c>
      <c r="F144" s="89"/>
      <c r="G144" s="90"/>
      <c r="H144" s="90"/>
      <c r="I144" s="90"/>
      <c r="J144" s="89"/>
    </row>
    <row r="145" spans="1:10" ht="60">
      <c r="A145" s="25" t="s">
        <v>119</v>
      </c>
      <c r="B145" s="9" t="s">
        <v>268</v>
      </c>
      <c r="C145" s="31">
        <v>100</v>
      </c>
      <c r="D145" s="32">
        <v>9</v>
      </c>
      <c r="F145" s="89"/>
      <c r="G145" s="90"/>
      <c r="H145" s="90"/>
      <c r="I145" s="90"/>
      <c r="J145" s="89"/>
    </row>
    <row r="146" spans="1:10" ht="30">
      <c r="A146" s="8" t="s">
        <v>117</v>
      </c>
      <c r="B146" s="9" t="s">
        <v>268</v>
      </c>
      <c r="C146" s="31">
        <v>200</v>
      </c>
      <c r="D146" s="32">
        <v>5</v>
      </c>
      <c r="F146" s="89"/>
      <c r="G146" s="90"/>
      <c r="H146" s="90"/>
      <c r="I146" s="90"/>
      <c r="J146" s="89"/>
    </row>
    <row r="147" spans="1:10" ht="45">
      <c r="A147" s="8" t="s">
        <v>300</v>
      </c>
      <c r="B147" s="9" t="s">
        <v>194</v>
      </c>
      <c r="C147" s="31"/>
      <c r="D147" s="32">
        <f>D148</f>
        <v>3.7</v>
      </c>
      <c r="F147" s="89"/>
      <c r="G147" s="90"/>
      <c r="H147" s="90"/>
      <c r="I147" s="90"/>
      <c r="J147" s="89"/>
    </row>
    <row r="148" spans="1:10" ht="60">
      <c r="A148" s="25" t="s">
        <v>119</v>
      </c>
      <c r="B148" s="9" t="s">
        <v>194</v>
      </c>
      <c r="C148" s="31">
        <v>100</v>
      </c>
      <c r="D148" s="32">
        <f>F148+G148+I148</f>
        <v>3.7</v>
      </c>
      <c r="F148" s="89">
        <v>0.9</v>
      </c>
      <c r="G148" s="90">
        <v>4.5999999999999996</v>
      </c>
      <c r="H148" s="90"/>
      <c r="I148" s="90">
        <v>-1.8</v>
      </c>
      <c r="J148" s="89"/>
    </row>
    <row r="149" spans="1:10" ht="60">
      <c r="A149" s="72" t="s">
        <v>323</v>
      </c>
      <c r="B149" s="9" t="s">
        <v>324</v>
      </c>
      <c r="C149" s="38"/>
      <c r="D149" s="32">
        <f>D150</f>
        <v>4.8</v>
      </c>
      <c r="F149" s="89"/>
      <c r="G149" s="90"/>
      <c r="H149" s="90"/>
      <c r="I149" s="90"/>
      <c r="J149" s="89"/>
    </row>
    <row r="150" spans="1:10" ht="30">
      <c r="A150" s="8" t="s">
        <v>117</v>
      </c>
      <c r="B150" s="9" t="s">
        <v>324</v>
      </c>
      <c r="C150" s="38" t="s">
        <v>142</v>
      </c>
      <c r="D150" s="32">
        <v>4.8</v>
      </c>
      <c r="F150" s="89"/>
      <c r="G150" s="90"/>
      <c r="H150" s="90"/>
      <c r="I150" s="90"/>
      <c r="J150" s="89"/>
    </row>
    <row r="151" spans="1:10" ht="33.75" customHeight="1">
      <c r="A151" s="77" t="s">
        <v>269</v>
      </c>
      <c r="B151" s="86" t="s">
        <v>270</v>
      </c>
      <c r="C151" s="31"/>
      <c r="D151" s="32">
        <f>D152+D153</f>
        <v>0.2</v>
      </c>
      <c r="F151" s="89"/>
      <c r="G151" s="90"/>
      <c r="H151" s="90"/>
      <c r="I151" s="90"/>
      <c r="J151" s="89"/>
    </row>
    <row r="152" spans="1:10" ht="53.25" customHeight="1">
      <c r="A152" s="25" t="s">
        <v>119</v>
      </c>
      <c r="B152" s="86" t="s">
        <v>270</v>
      </c>
      <c r="C152" s="31">
        <v>100</v>
      </c>
      <c r="D152" s="32">
        <v>0.1</v>
      </c>
      <c r="F152" s="89"/>
      <c r="G152" s="90"/>
      <c r="H152" s="90"/>
      <c r="I152" s="90"/>
      <c r="J152" s="89"/>
    </row>
    <row r="153" spans="1:10" ht="30">
      <c r="A153" s="8" t="s">
        <v>117</v>
      </c>
      <c r="B153" s="9" t="s">
        <v>271</v>
      </c>
      <c r="C153" s="31">
        <v>200</v>
      </c>
      <c r="D153" s="32">
        <v>0.1</v>
      </c>
      <c r="F153" s="89"/>
      <c r="G153" s="90"/>
      <c r="H153" s="90"/>
      <c r="I153" s="90"/>
      <c r="J153" s="89"/>
    </row>
    <row r="154" spans="1:10" ht="60">
      <c r="A154" s="75" t="s">
        <v>350</v>
      </c>
      <c r="B154" s="83" t="s">
        <v>316</v>
      </c>
      <c r="C154" s="38"/>
      <c r="D154" s="32">
        <f>D155</f>
        <v>10</v>
      </c>
      <c r="F154" s="89"/>
      <c r="G154" s="90"/>
      <c r="H154" s="90"/>
      <c r="I154" s="90"/>
      <c r="J154" s="89"/>
    </row>
    <row r="155" spans="1:10" ht="64.5" customHeight="1">
      <c r="A155" s="75" t="s">
        <v>340</v>
      </c>
      <c r="B155" s="9" t="s">
        <v>376</v>
      </c>
      <c r="C155" s="38"/>
      <c r="D155" s="32">
        <f>D156</f>
        <v>10</v>
      </c>
      <c r="F155" s="89"/>
      <c r="G155" s="90"/>
      <c r="H155" s="90"/>
      <c r="I155" s="90"/>
      <c r="J155" s="89"/>
    </row>
    <row r="156" spans="1:10" ht="30">
      <c r="A156" s="75" t="s">
        <v>117</v>
      </c>
      <c r="B156" s="9" t="s">
        <v>376</v>
      </c>
      <c r="C156" s="38" t="s">
        <v>142</v>
      </c>
      <c r="D156" s="32">
        <v>10</v>
      </c>
      <c r="F156" s="89"/>
      <c r="G156" s="90"/>
      <c r="H156" s="90"/>
      <c r="I156" s="90"/>
      <c r="J156" s="89"/>
    </row>
    <row r="157" spans="1:10" ht="57">
      <c r="A157" s="36" t="s">
        <v>207</v>
      </c>
      <c r="B157" s="35" t="s">
        <v>70</v>
      </c>
      <c r="C157" s="35"/>
      <c r="D157" s="60">
        <f>D158+D192</f>
        <v>32240.699999999997</v>
      </c>
      <c r="F157" s="89"/>
      <c r="G157" s="90"/>
      <c r="H157" s="90"/>
      <c r="I157" s="90"/>
      <c r="J157" s="89"/>
    </row>
    <row r="158" spans="1:10" ht="45">
      <c r="A158" s="28" t="s">
        <v>250</v>
      </c>
      <c r="B158" s="30" t="s">
        <v>71</v>
      </c>
      <c r="C158" s="30"/>
      <c r="D158" s="61">
        <f>D159+D185</f>
        <v>28667.3</v>
      </c>
      <c r="F158" s="89"/>
      <c r="G158" s="90"/>
      <c r="H158" s="90"/>
      <c r="I158" s="90"/>
      <c r="J158" s="89"/>
    </row>
    <row r="159" spans="1:10" ht="45">
      <c r="A159" s="25" t="s">
        <v>17</v>
      </c>
      <c r="B159" s="31" t="s">
        <v>72</v>
      </c>
      <c r="C159" s="31"/>
      <c r="D159" s="32">
        <f>D173+D160+D162+D164+D166+D168+D170+D175+D177+D181+D183+D179</f>
        <v>24567.3</v>
      </c>
      <c r="F159" s="89"/>
      <c r="G159" s="90"/>
      <c r="H159" s="90"/>
      <c r="I159" s="90"/>
      <c r="J159" s="89"/>
    </row>
    <row r="160" spans="1:10" ht="45.75" customHeight="1">
      <c r="A160" s="75" t="s">
        <v>327</v>
      </c>
      <c r="B160" s="31" t="s">
        <v>291</v>
      </c>
      <c r="C160" s="31"/>
      <c r="D160" s="32">
        <f>D161</f>
        <v>12500</v>
      </c>
      <c r="F160" s="89"/>
      <c r="G160" s="90"/>
      <c r="H160" s="90"/>
      <c r="I160" s="90"/>
      <c r="J160" s="89"/>
    </row>
    <row r="161" spans="1:10" ht="30">
      <c r="A161" s="8" t="s">
        <v>117</v>
      </c>
      <c r="B161" s="31" t="s">
        <v>291</v>
      </c>
      <c r="C161" s="31">
        <v>200</v>
      </c>
      <c r="D161" s="32">
        <f>F161+G161+I161</f>
        <v>12500</v>
      </c>
      <c r="F161" s="89">
        <v>3000</v>
      </c>
      <c r="G161" s="90">
        <v>9000</v>
      </c>
      <c r="H161" s="90"/>
      <c r="I161" s="90">
        <v>500</v>
      </c>
      <c r="J161" s="89"/>
    </row>
    <row r="162" spans="1:10" ht="87.75" customHeight="1">
      <c r="A162" s="75" t="s">
        <v>383</v>
      </c>
      <c r="B162" s="31" t="s">
        <v>293</v>
      </c>
      <c r="C162" s="31"/>
      <c r="D162" s="32">
        <f>D163</f>
        <v>1025.5</v>
      </c>
      <c r="F162" s="89"/>
      <c r="G162" s="90"/>
      <c r="H162" s="90"/>
      <c r="I162" s="90"/>
      <c r="J162" s="89"/>
    </row>
    <row r="163" spans="1:10" ht="30">
      <c r="A163" s="8" t="s">
        <v>117</v>
      </c>
      <c r="B163" s="31" t="s">
        <v>293</v>
      </c>
      <c r="C163" s="31">
        <v>200</v>
      </c>
      <c r="D163" s="32">
        <f>F163+H163+I163</f>
        <v>1025.5</v>
      </c>
      <c r="F163" s="89">
        <v>660</v>
      </c>
      <c r="G163" s="90"/>
      <c r="H163" s="90">
        <v>165.5</v>
      </c>
      <c r="I163" s="90">
        <v>200</v>
      </c>
      <c r="J163" s="89"/>
    </row>
    <row r="164" spans="1:10" ht="45">
      <c r="A164" s="8" t="s">
        <v>392</v>
      </c>
      <c r="B164" s="31" t="s">
        <v>317</v>
      </c>
      <c r="C164" s="31"/>
      <c r="D164" s="32">
        <f>D165</f>
        <v>104</v>
      </c>
      <c r="F164" s="89"/>
      <c r="G164" s="90"/>
      <c r="H164" s="90"/>
      <c r="I164" s="90"/>
      <c r="J164" s="89"/>
    </row>
    <row r="165" spans="1:10" ht="30">
      <c r="A165" s="8" t="s">
        <v>117</v>
      </c>
      <c r="B165" s="31" t="s">
        <v>317</v>
      </c>
      <c r="C165" s="31">
        <v>200</v>
      </c>
      <c r="D165" s="32">
        <f>F165+I165</f>
        <v>104</v>
      </c>
      <c r="F165" s="89">
        <v>90</v>
      </c>
      <c r="G165" s="90"/>
      <c r="H165" s="90"/>
      <c r="I165" s="90">
        <v>14</v>
      </c>
      <c r="J165" s="89"/>
    </row>
    <row r="166" spans="1:10" ht="90">
      <c r="A166" s="80" t="s">
        <v>387</v>
      </c>
      <c r="B166" s="31" t="s">
        <v>73</v>
      </c>
      <c r="C166" s="31"/>
      <c r="D166" s="32">
        <f>D167</f>
        <v>300</v>
      </c>
      <c r="F166" s="89"/>
      <c r="G166" s="90"/>
      <c r="H166" s="90"/>
      <c r="I166" s="90"/>
      <c r="J166" s="89"/>
    </row>
    <row r="167" spans="1:10">
      <c r="A167" s="8" t="s">
        <v>122</v>
      </c>
      <c r="B167" s="31" t="s">
        <v>73</v>
      </c>
      <c r="C167" s="31">
        <v>500</v>
      </c>
      <c r="D167" s="32">
        <v>300</v>
      </c>
      <c r="F167" s="89"/>
      <c r="G167" s="90"/>
      <c r="H167" s="90"/>
      <c r="I167" s="90"/>
      <c r="J167" s="89"/>
    </row>
    <row r="168" spans="1:10" ht="36.75" customHeight="1">
      <c r="A168" s="77" t="s">
        <v>273</v>
      </c>
      <c r="B168" s="49" t="s">
        <v>274</v>
      </c>
      <c r="C168" s="49"/>
      <c r="D168" s="32">
        <f>D169</f>
        <v>639</v>
      </c>
      <c r="F168" s="89"/>
      <c r="G168" s="90"/>
      <c r="H168" s="90"/>
      <c r="I168" s="90"/>
      <c r="J168" s="89"/>
    </row>
    <row r="169" spans="1:10">
      <c r="A169" s="75" t="s">
        <v>122</v>
      </c>
      <c r="B169" s="49" t="s">
        <v>274</v>
      </c>
      <c r="C169" s="49">
        <v>500</v>
      </c>
      <c r="D169" s="32">
        <f>F169+H169</f>
        <v>639</v>
      </c>
      <c r="F169" s="89">
        <v>602</v>
      </c>
      <c r="G169" s="90"/>
      <c r="H169" s="90">
        <v>37</v>
      </c>
      <c r="I169" s="90"/>
      <c r="J169" s="89"/>
    </row>
    <row r="170" spans="1:10" ht="53.25" customHeight="1">
      <c r="A170" s="75" t="s">
        <v>336</v>
      </c>
      <c r="B170" s="31" t="s">
        <v>294</v>
      </c>
      <c r="C170" s="31"/>
      <c r="D170" s="32">
        <f>D171+D172</f>
        <v>2633</v>
      </c>
      <c r="F170" s="89"/>
      <c r="G170" s="90"/>
      <c r="H170" s="90"/>
      <c r="I170" s="90"/>
      <c r="J170" s="89"/>
    </row>
    <row r="171" spans="1:10" ht="29.25" customHeight="1">
      <c r="A171" s="75" t="s">
        <v>117</v>
      </c>
      <c r="B171" s="31" t="s">
        <v>294</v>
      </c>
      <c r="C171" s="31">
        <v>200</v>
      </c>
      <c r="D171" s="32">
        <v>684</v>
      </c>
      <c r="F171" s="89">
        <v>684</v>
      </c>
      <c r="G171" s="90"/>
      <c r="H171" s="90"/>
      <c r="I171" s="90"/>
      <c r="J171" s="89"/>
    </row>
    <row r="172" spans="1:10">
      <c r="A172" s="8" t="s">
        <v>122</v>
      </c>
      <c r="B172" s="31" t="s">
        <v>294</v>
      </c>
      <c r="C172" s="31">
        <v>500</v>
      </c>
      <c r="D172" s="32">
        <f>F172+G172</f>
        <v>1949</v>
      </c>
      <c r="F172" s="89">
        <v>1216</v>
      </c>
      <c r="G172" s="90">
        <v>733</v>
      </c>
      <c r="H172" s="90"/>
      <c r="I172" s="90"/>
      <c r="J172" s="89"/>
    </row>
    <row r="173" spans="1:10" ht="30">
      <c r="A173" s="8" t="s">
        <v>328</v>
      </c>
      <c r="B173" s="9" t="s">
        <v>329</v>
      </c>
      <c r="C173" s="9"/>
      <c r="D173" s="32">
        <f>D174</f>
        <v>550</v>
      </c>
      <c r="F173" s="89"/>
      <c r="G173" s="90"/>
      <c r="H173" s="90"/>
      <c r="I173" s="90"/>
      <c r="J173" s="89"/>
    </row>
    <row r="174" spans="1:10">
      <c r="A174" s="8" t="s">
        <v>122</v>
      </c>
      <c r="B174" s="9" t="s">
        <v>329</v>
      </c>
      <c r="C174" s="9">
        <v>500</v>
      </c>
      <c r="D174" s="32">
        <v>550</v>
      </c>
      <c r="F174" s="89"/>
      <c r="G174" s="90"/>
      <c r="H174" s="90"/>
      <c r="I174" s="90"/>
      <c r="J174" s="89"/>
    </row>
    <row r="175" spans="1:10" ht="30">
      <c r="A175" s="25" t="s">
        <v>106</v>
      </c>
      <c r="B175" s="31" t="s">
        <v>74</v>
      </c>
      <c r="C175" s="31"/>
      <c r="D175" s="32">
        <f>D176</f>
        <v>1429</v>
      </c>
      <c r="F175" s="89"/>
      <c r="G175" s="90"/>
      <c r="H175" s="90"/>
      <c r="I175" s="90"/>
      <c r="J175" s="89"/>
    </row>
    <row r="176" spans="1:10">
      <c r="A176" s="8" t="s">
        <v>120</v>
      </c>
      <c r="B176" s="31" t="s">
        <v>74</v>
      </c>
      <c r="C176" s="31">
        <v>800</v>
      </c>
      <c r="D176" s="32">
        <f>F176+H176+I176</f>
        <v>1429</v>
      </c>
      <c r="F176" s="89">
        <v>1793</v>
      </c>
      <c r="G176" s="90"/>
      <c r="H176" s="90">
        <v>-150</v>
      </c>
      <c r="I176" s="90">
        <v>-214</v>
      </c>
      <c r="J176" s="89"/>
    </row>
    <row r="177" spans="1:10" ht="30">
      <c r="A177" s="25" t="s">
        <v>107</v>
      </c>
      <c r="B177" s="31" t="s">
        <v>75</v>
      </c>
      <c r="C177" s="31"/>
      <c r="D177" s="32">
        <f>D178</f>
        <v>800</v>
      </c>
      <c r="F177" s="89"/>
      <c r="G177" s="90"/>
      <c r="H177" s="90"/>
      <c r="I177" s="90"/>
      <c r="J177" s="89"/>
    </row>
    <row r="178" spans="1:10">
      <c r="A178" s="8" t="s">
        <v>120</v>
      </c>
      <c r="B178" s="31" t="s">
        <v>75</v>
      </c>
      <c r="C178" s="31">
        <v>800</v>
      </c>
      <c r="D178" s="32">
        <v>800</v>
      </c>
      <c r="F178" s="89"/>
      <c r="G178" s="90"/>
      <c r="H178" s="90"/>
      <c r="I178" s="90"/>
      <c r="J178" s="89"/>
    </row>
    <row r="179" spans="1:10" ht="45" customHeight="1">
      <c r="A179" s="8" t="s">
        <v>397</v>
      </c>
      <c r="B179" s="31" t="s">
        <v>398</v>
      </c>
      <c r="C179" s="31"/>
      <c r="D179" s="32">
        <f>D180</f>
        <v>2000</v>
      </c>
      <c r="F179" s="89"/>
      <c r="G179" s="90"/>
      <c r="H179" s="90"/>
      <c r="I179" s="90"/>
      <c r="J179" s="89"/>
    </row>
    <row r="180" spans="1:10" ht="30">
      <c r="A180" s="75" t="s">
        <v>117</v>
      </c>
      <c r="B180" s="31" t="s">
        <v>398</v>
      </c>
      <c r="C180" s="31">
        <v>200</v>
      </c>
      <c r="D180" s="32">
        <f>I180</f>
        <v>2000</v>
      </c>
      <c r="F180" s="89"/>
      <c r="G180" s="90"/>
      <c r="H180" s="90"/>
      <c r="I180" s="90">
        <v>2000</v>
      </c>
      <c r="J180" s="89"/>
    </row>
    <row r="181" spans="1:10" ht="83.25" customHeight="1">
      <c r="A181" s="75" t="s">
        <v>357</v>
      </c>
      <c r="B181" s="31" t="s">
        <v>266</v>
      </c>
      <c r="C181" s="31"/>
      <c r="D181" s="32">
        <f>D182</f>
        <v>2550.8000000000002</v>
      </c>
      <c r="F181" s="89"/>
      <c r="G181" s="90"/>
      <c r="H181" s="90"/>
      <c r="I181" s="90"/>
      <c r="J181" s="89"/>
    </row>
    <row r="182" spans="1:10" ht="17.25" customHeight="1">
      <c r="A182" s="8" t="s">
        <v>122</v>
      </c>
      <c r="B182" s="31" t="s">
        <v>266</v>
      </c>
      <c r="C182" s="31">
        <v>500</v>
      </c>
      <c r="D182" s="32">
        <f>F182+G182</f>
        <v>2550.8000000000002</v>
      </c>
      <c r="F182" s="89">
        <v>2550.5</v>
      </c>
      <c r="G182" s="90">
        <v>0.3</v>
      </c>
      <c r="H182" s="90"/>
      <c r="I182" s="90"/>
      <c r="J182" s="89"/>
    </row>
    <row r="183" spans="1:10" ht="45">
      <c r="A183" s="75" t="s">
        <v>318</v>
      </c>
      <c r="B183" s="49" t="s">
        <v>319</v>
      </c>
      <c r="C183" s="49"/>
      <c r="D183" s="32">
        <f>D184</f>
        <v>36</v>
      </c>
      <c r="F183" s="89"/>
      <c r="G183" s="90"/>
      <c r="H183" s="90"/>
      <c r="I183" s="90"/>
      <c r="J183" s="89"/>
    </row>
    <row r="184" spans="1:10" ht="30">
      <c r="A184" s="75" t="s">
        <v>117</v>
      </c>
      <c r="B184" s="49" t="s">
        <v>319</v>
      </c>
      <c r="C184" s="49">
        <v>200</v>
      </c>
      <c r="D184" s="32">
        <v>36</v>
      </c>
      <c r="F184" s="89"/>
      <c r="G184" s="90"/>
      <c r="H184" s="90"/>
      <c r="I184" s="90"/>
      <c r="J184" s="89"/>
    </row>
    <row r="185" spans="1:10" ht="30">
      <c r="A185" s="8" t="s">
        <v>326</v>
      </c>
      <c r="B185" s="31" t="s">
        <v>344</v>
      </c>
      <c r="C185" s="31"/>
      <c r="D185" s="32">
        <f>D188+D190+D186</f>
        <v>4100</v>
      </c>
      <c r="F185" s="89"/>
      <c r="G185" s="90"/>
      <c r="H185" s="90"/>
      <c r="I185" s="90"/>
      <c r="J185" s="89"/>
    </row>
    <row r="186" spans="1:10" ht="47.25">
      <c r="A186" s="88" t="s">
        <v>400</v>
      </c>
      <c r="B186" s="31" t="s">
        <v>399</v>
      </c>
      <c r="C186" s="31"/>
      <c r="D186" s="32">
        <f>D187</f>
        <v>200</v>
      </c>
      <c r="F186" s="89"/>
      <c r="G186" s="90"/>
      <c r="H186" s="90"/>
      <c r="I186" s="90"/>
      <c r="J186" s="89"/>
    </row>
    <row r="187" spans="1:10">
      <c r="A187" s="8" t="s">
        <v>122</v>
      </c>
      <c r="B187" s="31" t="s">
        <v>399</v>
      </c>
      <c r="C187" s="31">
        <v>500</v>
      </c>
      <c r="D187" s="32">
        <f>I187</f>
        <v>200</v>
      </c>
      <c r="F187" s="89"/>
      <c r="G187" s="90"/>
      <c r="H187" s="90"/>
      <c r="I187" s="90">
        <v>200</v>
      </c>
      <c r="J187" s="89"/>
    </row>
    <row r="188" spans="1:10" ht="75">
      <c r="A188" s="8" t="s">
        <v>394</v>
      </c>
      <c r="B188" s="31" t="s">
        <v>393</v>
      </c>
      <c r="C188" s="31"/>
      <c r="D188" s="32">
        <f>D189</f>
        <v>3275</v>
      </c>
      <c r="F188" s="89"/>
      <c r="G188" s="90"/>
      <c r="H188" s="90"/>
      <c r="I188" s="90"/>
      <c r="J188" s="89"/>
    </row>
    <row r="189" spans="1:10" ht="30">
      <c r="A189" s="8" t="s">
        <v>117</v>
      </c>
      <c r="B189" s="31" t="s">
        <v>393</v>
      </c>
      <c r="C189" s="31">
        <v>200</v>
      </c>
      <c r="D189" s="32">
        <f>I189</f>
        <v>3275</v>
      </c>
      <c r="F189" s="89"/>
      <c r="G189" s="90"/>
      <c r="H189" s="90"/>
      <c r="I189" s="90">
        <v>3275</v>
      </c>
      <c r="J189" s="89"/>
    </row>
    <row r="190" spans="1:10" ht="75">
      <c r="A190" s="8" t="s">
        <v>395</v>
      </c>
      <c r="B190" s="31" t="s">
        <v>396</v>
      </c>
      <c r="C190" s="31"/>
      <c r="D190" s="32">
        <f>D191</f>
        <v>625</v>
      </c>
      <c r="F190" s="89"/>
      <c r="G190" s="90"/>
      <c r="H190" s="90"/>
      <c r="I190" s="90"/>
      <c r="J190" s="89"/>
    </row>
    <row r="191" spans="1:10" ht="30">
      <c r="A191" s="8" t="s">
        <v>117</v>
      </c>
      <c r="B191" s="31" t="s">
        <v>396</v>
      </c>
      <c r="C191" s="31">
        <v>200</v>
      </c>
      <c r="D191" s="32">
        <f>F191+G191</f>
        <v>625</v>
      </c>
      <c r="F191" s="89">
        <v>400</v>
      </c>
      <c r="G191" s="90">
        <v>225</v>
      </c>
      <c r="H191" s="90"/>
      <c r="I191" s="90"/>
      <c r="J191" s="89"/>
    </row>
    <row r="192" spans="1:10">
      <c r="A192" s="28" t="s">
        <v>251</v>
      </c>
      <c r="B192" s="30" t="s">
        <v>76</v>
      </c>
      <c r="C192" s="30"/>
      <c r="D192" s="61">
        <f>D193</f>
        <v>3573.3999999999996</v>
      </c>
      <c r="F192" s="89"/>
      <c r="G192" s="90"/>
      <c r="H192" s="90"/>
      <c r="I192" s="90"/>
      <c r="J192" s="89"/>
    </row>
    <row r="193" spans="1:10" ht="30">
      <c r="A193" s="25" t="s">
        <v>19</v>
      </c>
      <c r="B193" s="31" t="s">
        <v>77</v>
      </c>
      <c r="C193" s="31"/>
      <c r="D193" s="32">
        <f>D194+D196+D198+D200</f>
        <v>3573.3999999999996</v>
      </c>
      <c r="F193" s="89"/>
      <c r="G193" s="90"/>
      <c r="H193" s="90"/>
      <c r="I193" s="90"/>
      <c r="J193" s="89"/>
    </row>
    <row r="194" spans="1:10" ht="120">
      <c r="A194" s="25" t="s">
        <v>160</v>
      </c>
      <c r="B194" s="31" t="s">
        <v>78</v>
      </c>
      <c r="C194" s="31"/>
      <c r="D194" s="32">
        <f>D195</f>
        <v>400</v>
      </c>
      <c r="F194" s="89"/>
      <c r="G194" s="90"/>
      <c r="H194" s="90"/>
      <c r="I194" s="90"/>
      <c r="J194" s="89"/>
    </row>
    <row r="195" spans="1:10" ht="30">
      <c r="A195" s="8" t="s">
        <v>117</v>
      </c>
      <c r="B195" s="31" t="s">
        <v>78</v>
      </c>
      <c r="C195" s="31">
        <v>200</v>
      </c>
      <c r="D195" s="32">
        <f>F195+G195</f>
        <v>400</v>
      </c>
      <c r="F195" s="89">
        <v>391</v>
      </c>
      <c r="G195" s="90">
        <v>9</v>
      </c>
      <c r="H195" s="90"/>
      <c r="I195" s="90"/>
      <c r="J195" s="89"/>
    </row>
    <row r="196" spans="1:10" ht="30">
      <c r="A196" s="37" t="s">
        <v>182</v>
      </c>
      <c r="B196" s="9" t="s">
        <v>180</v>
      </c>
      <c r="C196" s="9"/>
      <c r="D196" s="32">
        <f>D197</f>
        <v>100</v>
      </c>
      <c r="F196" s="89"/>
      <c r="G196" s="90"/>
      <c r="H196" s="90"/>
      <c r="I196" s="90"/>
      <c r="J196" s="89"/>
    </row>
    <row r="197" spans="1:10" ht="30">
      <c r="A197" s="8" t="s">
        <v>117</v>
      </c>
      <c r="B197" s="9" t="s">
        <v>180</v>
      </c>
      <c r="C197" s="9">
        <v>200</v>
      </c>
      <c r="D197" s="32">
        <v>100</v>
      </c>
      <c r="F197" s="89"/>
      <c r="G197" s="90"/>
      <c r="H197" s="90"/>
      <c r="I197" s="90"/>
      <c r="J197" s="89"/>
    </row>
    <row r="198" spans="1:10" ht="106.5" customHeight="1">
      <c r="A198" s="79" t="s">
        <v>126</v>
      </c>
      <c r="B198" s="31" t="s">
        <v>79</v>
      </c>
      <c r="C198" s="31"/>
      <c r="D198" s="32">
        <f>D199</f>
        <v>1</v>
      </c>
      <c r="F198" s="89"/>
      <c r="G198" s="90"/>
      <c r="H198" s="90"/>
      <c r="I198" s="90"/>
      <c r="J198" s="89"/>
    </row>
    <row r="199" spans="1:10" ht="30">
      <c r="A199" s="8" t="s">
        <v>117</v>
      </c>
      <c r="B199" s="31" t="s">
        <v>79</v>
      </c>
      <c r="C199" s="31">
        <v>200</v>
      </c>
      <c r="D199" s="32">
        <v>1</v>
      </c>
      <c r="F199" s="89"/>
      <c r="G199" s="90"/>
      <c r="H199" s="90"/>
      <c r="I199" s="90"/>
      <c r="J199" s="89"/>
    </row>
    <row r="200" spans="1:10" ht="80.25" customHeight="1">
      <c r="A200" s="79" t="s">
        <v>298</v>
      </c>
      <c r="B200" s="31" t="s">
        <v>292</v>
      </c>
      <c r="C200" s="31"/>
      <c r="D200" s="32">
        <f>D201</f>
        <v>3072.3999999999996</v>
      </c>
      <c r="F200" s="89"/>
      <c r="G200" s="90"/>
      <c r="H200" s="90"/>
      <c r="I200" s="90"/>
      <c r="J200" s="89"/>
    </row>
    <row r="201" spans="1:10" ht="30">
      <c r="A201" s="25" t="s">
        <v>153</v>
      </c>
      <c r="B201" s="31" t="s">
        <v>292</v>
      </c>
      <c r="C201" s="31">
        <v>400</v>
      </c>
      <c r="D201" s="32">
        <f>F201+G201+I201</f>
        <v>3072.3999999999996</v>
      </c>
      <c r="F201" s="89">
        <v>3136</v>
      </c>
      <c r="G201" s="90">
        <v>-0.3</v>
      </c>
      <c r="H201" s="90"/>
      <c r="I201" s="90">
        <v>-63.3</v>
      </c>
      <c r="J201" s="89"/>
    </row>
    <row r="202" spans="1:10" ht="42.75">
      <c r="A202" s="36" t="s">
        <v>208</v>
      </c>
      <c r="B202" s="35" t="s">
        <v>80</v>
      </c>
      <c r="C202" s="35"/>
      <c r="D202" s="60">
        <f>D203+D219</f>
        <v>60303.999999999993</v>
      </c>
      <c r="F202" s="89"/>
      <c r="G202" s="90"/>
      <c r="H202" s="90"/>
      <c r="I202" s="90"/>
      <c r="J202" s="89"/>
    </row>
    <row r="203" spans="1:10" ht="45">
      <c r="A203" s="28" t="s">
        <v>252</v>
      </c>
      <c r="B203" s="30" t="s">
        <v>81</v>
      </c>
      <c r="C203" s="30"/>
      <c r="D203" s="61">
        <f>D204</f>
        <v>60103.999999999993</v>
      </c>
      <c r="F203" s="89"/>
      <c r="G203" s="90"/>
      <c r="H203" s="90"/>
      <c r="I203" s="90"/>
      <c r="J203" s="89"/>
    </row>
    <row r="204" spans="1:10" ht="75">
      <c r="A204" s="25" t="s">
        <v>22</v>
      </c>
      <c r="B204" s="31" t="s">
        <v>82</v>
      </c>
      <c r="C204" s="31"/>
      <c r="D204" s="32">
        <f>D205+D207+D211+D215+D217+D209+D213</f>
        <v>60103.999999999993</v>
      </c>
      <c r="F204" s="89"/>
      <c r="G204" s="90"/>
      <c r="H204" s="90"/>
      <c r="I204" s="90"/>
      <c r="J204" s="89"/>
    </row>
    <row r="205" spans="1:10" ht="54.75" customHeight="1">
      <c r="A205" s="80" t="s">
        <v>242</v>
      </c>
      <c r="B205" s="31" t="s">
        <v>83</v>
      </c>
      <c r="C205" s="31"/>
      <c r="D205" s="32">
        <f>D206</f>
        <v>10679.6</v>
      </c>
      <c r="F205" s="89"/>
      <c r="G205" s="90"/>
      <c r="H205" s="90"/>
      <c r="I205" s="90"/>
      <c r="J205" s="89"/>
    </row>
    <row r="206" spans="1:10" ht="30">
      <c r="A206" s="8" t="s">
        <v>117</v>
      </c>
      <c r="B206" s="31" t="s">
        <v>83</v>
      </c>
      <c r="C206" s="31">
        <v>200</v>
      </c>
      <c r="D206" s="32">
        <f>F206+G206</f>
        <v>10679.6</v>
      </c>
      <c r="F206" s="89">
        <v>9120.9</v>
      </c>
      <c r="G206" s="90">
        <v>1558.7</v>
      </c>
      <c r="H206" s="90"/>
      <c r="I206" s="90"/>
      <c r="J206" s="89"/>
    </row>
    <row r="207" spans="1:10" ht="120">
      <c r="A207" s="8" t="s">
        <v>241</v>
      </c>
      <c r="B207" s="9" t="s">
        <v>184</v>
      </c>
      <c r="C207" s="38"/>
      <c r="D207" s="39">
        <f>D208</f>
        <v>100</v>
      </c>
      <c r="F207" s="89"/>
      <c r="G207" s="90"/>
      <c r="H207" s="90"/>
      <c r="I207" s="90"/>
      <c r="J207" s="89"/>
    </row>
    <row r="208" spans="1:10" ht="30">
      <c r="A208" s="8" t="s">
        <v>117</v>
      </c>
      <c r="B208" s="9" t="s">
        <v>184</v>
      </c>
      <c r="C208" s="38" t="s">
        <v>142</v>
      </c>
      <c r="D208" s="39">
        <v>100</v>
      </c>
      <c r="F208" s="89"/>
      <c r="G208" s="90"/>
      <c r="H208" s="90"/>
      <c r="I208" s="90"/>
      <c r="J208" s="89"/>
    </row>
    <row r="209" spans="1:10" ht="45">
      <c r="A209" s="82" t="s">
        <v>342</v>
      </c>
      <c r="B209" s="9" t="s">
        <v>320</v>
      </c>
      <c r="C209" s="38"/>
      <c r="D209" s="32">
        <f>D210</f>
        <v>1000</v>
      </c>
      <c r="F209" s="89"/>
      <c r="G209" s="90"/>
      <c r="H209" s="90"/>
      <c r="I209" s="90"/>
      <c r="J209" s="89"/>
    </row>
    <row r="210" spans="1:10" ht="30">
      <c r="A210" s="8" t="s">
        <v>117</v>
      </c>
      <c r="B210" s="9" t="s">
        <v>320</v>
      </c>
      <c r="C210" s="38" t="s">
        <v>142</v>
      </c>
      <c r="D210" s="32">
        <v>1000</v>
      </c>
      <c r="F210" s="89"/>
      <c r="G210" s="90"/>
      <c r="H210" s="90"/>
      <c r="I210" s="90"/>
      <c r="J210" s="89"/>
    </row>
    <row r="211" spans="1:10" ht="75">
      <c r="A211" s="25" t="s">
        <v>259</v>
      </c>
      <c r="B211" s="31" t="s">
        <v>84</v>
      </c>
      <c r="C211" s="31"/>
      <c r="D211" s="32">
        <f>D212</f>
        <v>27231</v>
      </c>
      <c r="F211" s="89"/>
      <c r="G211" s="90"/>
      <c r="H211" s="90"/>
      <c r="I211" s="90"/>
      <c r="J211" s="89"/>
    </row>
    <row r="212" spans="1:10" ht="30">
      <c r="A212" s="8" t="s">
        <v>117</v>
      </c>
      <c r="B212" s="31" t="s">
        <v>84</v>
      </c>
      <c r="C212" s="31">
        <v>200</v>
      </c>
      <c r="D212" s="32">
        <v>27231</v>
      </c>
      <c r="F212" s="89"/>
      <c r="G212" s="90"/>
      <c r="H212" s="90"/>
      <c r="I212" s="90"/>
      <c r="J212" s="89"/>
    </row>
    <row r="213" spans="1:10" ht="31.5" customHeight="1">
      <c r="A213" s="75" t="s">
        <v>341</v>
      </c>
      <c r="B213" s="31" t="s">
        <v>339</v>
      </c>
      <c r="C213" s="31"/>
      <c r="D213" s="32">
        <f>D214</f>
        <v>3000</v>
      </c>
      <c r="F213" s="89"/>
      <c r="G213" s="90"/>
      <c r="H213" s="90"/>
      <c r="I213" s="90"/>
      <c r="J213" s="89"/>
    </row>
    <row r="214" spans="1:10">
      <c r="A214" s="8" t="s">
        <v>122</v>
      </c>
      <c r="B214" s="31" t="s">
        <v>339</v>
      </c>
      <c r="C214" s="31">
        <v>500</v>
      </c>
      <c r="D214" s="32">
        <v>3000</v>
      </c>
      <c r="F214" s="89"/>
      <c r="G214" s="90"/>
      <c r="H214" s="90"/>
      <c r="I214" s="90"/>
      <c r="J214" s="89"/>
    </row>
    <row r="215" spans="1:10" ht="60">
      <c r="A215" s="8" t="s">
        <v>163</v>
      </c>
      <c r="B215" s="31" t="s">
        <v>164</v>
      </c>
      <c r="C215" s="31"/>
      <c r="D215" s="32">
        <f>D216</f>
        <v>17818.3</v>
      </c>
      <c r="F215" s="89"/>
      <c r="G215" s="90"/>
      <c r="H215" s="90"/>
      <c r="I215" s="90"/>
      <c r="J215" s="89"/>
    </row>
    <row r="216" spans="1:10" ht="30">
      <c r="A216" s="8" t="s">
        <v>117</v>
      </c>
      <c r="B216" s="31" t="s">
        <v>164</v>
      </c>
      <c r="C216" s="31">
        <v>200</v>
      </c>
      <c r="D216" s="32">
        <f>F216+H216</f>
        <v>17818.3</v>
      </c>
      <c r="F216" s="89">
        <v>14916</v>
      </c>
      <c r="G216" s="90"/>
      <c r="H216" s="90">
        <v>2902.3</v>
      </c>
      <c r="I216" s="90"/>
      <c r="J216" s="89"/>
    </row>
    <row r="217" spans="1:10" ht="69" customHeight="1">
      <c r="A217" s="79" t="s">
        <v>124</v>
      </c>
      <c r="B217" s="31" t="s">
        <v>193</v>
      </c>
      <c r="C217" s="31"/>
      <c r="D217" s="32">
        <f>D218</f>
        <v>275.10000000000002</v>
      </c>
      <c r="F217" s="89"/>
      <c r="G217" s="90"/>
      <c r="H217" s="90"/>
      <c r="I217" s="90"/>
      <c r="J217" s="89"/>
    </row>
    <row r="218" spans="1:10" ht="30">
      <c r="A218" s="8" t="s">
        <v>117</v>
      </c>
      <c r="B218" s="31" t="s">
        <v>193</v>
      </c>
      <c r="C218" s="31">
        <v>200</v>
      </c>
      <c r="D218" s="32">
        <v>275.10000000000002</v>
      </c>
      <c r="F218" s="89"/>
      <c r="G218" s="90"/>
      <c r="H218" s="90"/>
      <c r="I218" s="90"/>
      <c r="J218" s="89"/>
    </row>
    <row r="219" spans="1:10" ht="30">
      <c r="A219" s="28" t="s">
        <v>261</v>
      </c>
      <c r="B219" s="30" t="s">
        <v>85</v>
      </c>
      <c r="C219" s="30"/>
      <c r="D219" s="61">
        <f>D220</f>
        <v>200</v>
      </c>
      <c r="F219" s="89"/>
      <c r="G219" s="90"/>
      <c r="H219" s="90"/>
      <c r="I219" s="90"/>
      <c r="J219" s="89"/>
    </row>
    <row r="220" spans="1:10" ht="30">
      <c r="A220" s="25" t="s">
        <v>24</v>
      </c>
      <c r="B220" s="31" t="s">
        <v>86</v>
      </c>
      <c r="C220" s="31"/>
      <c r="D220" s="32">
        <f>D221</f>
        <v>200</v>
      </c>
      <c r="F220" s="89"/>
      <c r="G220" s="90"/>
      <c r="H220" s="90"/>
      <c r="I220" s="90"/>
      <c r="J220" s="89"/>
    </row>
    <row r="221" spans="1:10" ht="45">
      <c r="A221" s="25" t="s">
        <v>195</v>
      </c>
      <c r="B221" s="31" t="s">
        <v>196</v>
      </c>
      <c r="C221" s="31"/>
      <c r="D221" s="32">
        <f>D222</f>
        <v>200</v>
      </c>
      <c r="F221" s="89"/>
      <c r="G221" s="90"/>
      <c r="H221" s="90"/>
      <c r="I221" s="90"/>
      <c r="J221" s="89"/>
    </row>
    <row r="222" spans="1:10" ht="30">
      <c r="A222" s="8" t="s">
        <v>117</v>
      </c>
      <c r="B222" s="31" t="s">
        <v>196</v>
      </c>
      <c r="C222" s="31">
        <v>200</v>
      </c>
      <c r="D222" s="32">
        <v>200</v>
      </c>
      <c r="F222" s="89"/>
      <c r="G222" s="90"/>
      <c r="H222" s="90"/>
      <c r="I222" s="90"/>
      <c r="J222" s="89"/>
    </row>
    <row r="223" spans="1:10" ht="85.5">
      <c r="A223" s="46" t="s">
        <v>209</v>
      </c>
      <c r="B223" s="35" t="s">
        <v>87</v>
      </c>
      <c r="C223" s="35"/>
      <c r="D223" s="62">
        <f>D224+D264+D273</f>
        <v>49097.9</v>
      </c>
      <c r="F223" s="89"/>
      <c r="G223" s="90"/>
      <c r="H223" s="90"/>
      <c r="I223" s="90"/>
      <c r="J223" s="89"/>
    </row>
    <row r="224" spans="1:10" ht="30">
      <c r="A224" s="28" t="s">
        <v>253</v>
      </c>
      <c r="B224" s="30" t="s">
        <v>88</v>
      </c>
      <c r="C224" s="30"/>
      <c r="D224" s="63">
        <f>D225</f>
        <v>37480.300000000003</v>
      </c>
      <c r="F224" s="89"/>
      <c r="G224" s="90"/>
      <c r="H224" s="90"/>
      <c r="I224" s="90"/>
      <c r="J224" s="89"/>
    </row>
    <row r="225" spans="1:10" ht="30">
      <c r="A225" s="25" t="s">
        <v>28</v>
      </c>
      <c r="B225" s="31" t="s">
        <v>89</v>
      </c>
      <c r="C225" s="31"/>
      <c r="D225" s="47">
        <f>D226+D230+D232+D234+D237+D242+D244+D247+D250+D256+D258+D260+D262+D252+D240+D254</f>
        <v>37480.300000000003</v>
      </c>
      <c r="F225" s="89"/>
      <c r="G225" s="90"/>
      <c r="H225" s="90"/>
      <c r="I225" s="90"/>
      <c r="J225" s="89"/>
    </row>
    <row r="226" spans="1:10" ht="30">
      <c r="A226" s="25" t="s">
        <v>104</v>
      </c>
      <c r="B226" s="31" t="s">
        <v>90</v>
      </c>
      <c r="C226" s="31"/>
      <c r="D226" s="32">
        <f>D227+D228+D229</f>
        <v>25381.1</v>
      </c>
      <c r="F226" s="89"/>
      <c r="G226" s="90"/>
      <c r="H226" s="90"/>
      <c r="I226" s="90"/>
      <c r="J226" s="89"/>
    </row>
    <row r="227" spans="1:10" ht="60">
      <c r="A227" s="25" t="s">
        <v>119</v>
      </c>
      <c r="B227" s="31" t="s">
        <v>90</v>
      </c>
      <c r="C227" s="31">
        <v>100</v>
      </c>
      <c r="D227" s="32">
        <f>F227+H227</f>
        <v>21176.3</v>
      </c>
      <c r="F227" s="89">
        <v>20347</v>
      </c>
      <c r="G227" s="90"/>
      <c r="H227" s="90">
        <v>829.3</v>
      </c>
      <c r="I227" s="90"/>
      <c r="J227" s="89"/>
    </row>
    <row r="228" spans="1:10" ht="30">
      <c r="A228" s="8" t="s">
        <v>117</v>
      </c>
      <c r="B228" s="31" t="s">
        <v>90</v>
      </c>
      <c r="C228" s="31">
        <v>200</v>
      </c>
      <c r="D228" s="32">
        <v>4184.8</v>
      </c>
      <c r="F228" s="89"/>
      <c r="G228" s="90"/>
      <c r="H228" s="90"/>
      <c r="I228" s="90"/>
      <c r="J228" s="89"/>
    </row>
    <row r="229" spans="1:10">
      <c r="A229" s="8" t="s">
        <v>120</v>
      </c>
      <c r="B229" s="31" t="s">
        <v>90</v>
      </c>
      <c r="C229" s="31">
        <v>800</v>
      </c>
      <c r="D229" s="32">
        <v>20</v>
      </c>
      <c r="F229" s="89"/>
      <c r="G229" s="90"/>
      <c r="H229" s="90"/>
      <c r="I229" s="90"/>
      <c r="J229" s="89"/>
    </row>
    <row r="230" spans="1:10" ht="45">
      <c r="A230" s="8" t="s">
        <v>179</v>
      </c>
      <c r="B230" s="31" t="s">
        <v>162</v>
      </c>
      <c r="C230" s="31"/>
      <c r="D230" s="32">
        <f>D231</f>
        <v>2622</v>
      </c>
      <c r="F230" s="89"/>
      <c r="G230" s="90"/>
      <c r="H230" s="90"/>
      <c r="I230" s="90"/>
      <c r="J230" s="89"/>
    </row>
    <row r="231" spans="1:10" ht="60">
      <c r="A231" s="25" t="s">
        <v>119</v>
      </c>
      <c r="B231" s="31" t="s">
        <v>162</v>
      </c>
      <c r="C231" s="31">
        <v>100</v>
      </c>
      <c r="D231" s="32">
        <v>2622</v>
      </c>
      <c r="F231" s="89"/>
      <c r="G231" s="90"/>
      <c r="H231" s="90"/>
      <c r="I231" s="90"/>
      <c r="J231" s="89"/>
    </row>
    <row r="232" spans="1:10">
      <c r="A232" s="8" t="s">
        <v>148</v>
      </c>
      <c r="B232" s="31" t="s">
        <v>161</v>
      </c>
      <c r="C232" s="31"/>
      <c r="D232" s="32">
        <f>D233</f>
        <v>1943.8</v>
      </c>
      <c r="F232" s="89"/>
      <c r="G232" s="90"/>
      <c r="H232" s="90"/>
      <c r="I232" s="90"/>
      <c r="J232" s="89"/>
    </row>
    <row r="233" spans="1:10" ht="60">
      <c r="A233" s="8" t="s">
        <v>119</v>
      </c>
      <c r="B233" s="31" t="s">
        <v>161</v>
      </c>
      <c r="C233" s="31">
        <v>100</v>
      </c>
      <c r="D233" s="32">
        <v>1943.8</v>
      </c>
      <c r="F233" s="89"/>
      <c r="G233" s="90"/>
      <c r="H233" s="90"/>
      <c r="I233" s="90"/>
      <c r="J233" s="89"/>
    </row>
    <row r="234" spans="1:10">
      <c r="A234" s="25" t="s">
        <v>108</v>
      </c>
      <c r="B234" s="31" t="s">
        <v>91</v>
      </c>
      <c r="C234" s="31"/>
      <c r="D234" s="32">
        <f>D235+D236</f>
        <v>20</v>
      </c>
      <c r="F234" s="89"/>
      <c r="G234" s="90"/>
      <c r="H234" s="90"/>
      <c r="I234" s="90"/>
      <c r="J234" s="89"/>
    </row>
    <row r="235" spans="1:10" ht="60">
      <c r="A235" s="25" t="s">
        <v>119</v>
      </c>
      <c r="B235" s="31" t="s">
        <v>91</v>
      </c>
      <c r="C235" s="31">
        <v>100</v>
      </c>
      <c r="D235" s="32">
        <v>4</v>
      </c>
      <c r="F235" s="89"/>
      <c r="G235" s="90"/>
      <c r="H235" s="90"/>
      <c r="I235" s="90"/>
      <c r="J235" s="89"/>
    </row>
    <row r="236" spans="1:10" ht="30">
      <c r="A236" s="8" t="s">
        <v>117</v>
      </c>
      <c r="B236" s="31" t="s">
        <v>91</v>
      </c>
      <c r="C236" s="31">
        <v>200</v>
      </c>
      <c r="D236" s="32">
        <v>16</v>
      </c>
      <c r="F236" s="89"/>
      <c r="G236" s="90"/>
      <c r="H236" s="90"/>
      <c r="I236" s="90"/>
      <c r="J236" s="89"/>
    </row>
    <row r="237" spans="1:10">
      <c r="A237" s="25" t="s">
        <v>109</v>
      </c>
      <c r="B237" s="31" t="s">
        <v>92</v>
      </c>
      <c r="C237" s="31"/>
      <c r="D237" s="47">
        <f>D238+D239</f>
        <v>2213.5</v>
      </c>
      <c r="F237" s="89"/>
      <c r="G237" s="90"/>
      <c r="H237" s="90"/>
      <c r="I237" s="90"/>
      <c r="J237" s="89"/>
    </row>
    <row r="238" spans="1:10" ht="30">
      <c r="A238" s="8" t="s">
        <v>117</v>
      </c>
      <c r="B238" s="31" t="s">
        <v>92</v>
      </c>
      <c r="C238" s="31">
        <v>200</v>
      </c>
      <c r="D238" s="67">
        <v>22.7</v>
      </c>
      <c r="F238" s="89"/>
      <c r="G238" s="90"/>
      <c r="H238" s="90"/>
      <c r="I238" s="90"/>
      <c r="J238" s="89"/>
    </row>
    <row r="239" spans="1:10">
      <c r="A239" s="25" t="s">
        <v>121</v>
      </c>
      <c r="B239" s="31" t="s">
        <v>92</v>
      </c>
      <c r="C239" s="31">
        <v>300</v>
      </c>
      <c r="D239" s="67">
        <v>2190.8000000000002</v>
      </c>
      <c r="F239" s="89"/>
      <c r="G239" s="90"/>
      <c r="H239" s="90"/>
      <c r="I239" s="90"/>
      <c r="J239" s="89"/>
    </row>
    <row r="240" spans="1:10">
      <c r="A240" s="25" t="s">
        <v>331</v>
      </c>
      <c r="B240" s="31" t="s">
        <v>325</v>
      </c>
      <c r="C240" s="31"/>
      <c r="D240" s="67">
        <f>D241</f>
        <v>1700</v>
      </c>
      <c r="F240" s="89"/>
      <c r="G240" s="90"/>
      <c r="H240" s="90"/>
      <c r="I240" s="90"/>
      <c r="J240" s="89"/>
    </row>
    <row r="241" spans="1:10">
      <c r="A241" s="75" t="s">
        <v>120</v>
      </c>
      <c r="B241" s="31" t="s">
        <v>325</v>
      </c>
      <c r="C241" s="31">
        <v>800</v>
      </c>
      <c r="D241" s="67">
        <f>F241+G241</f>
        <v>1700</v>
      </c>
      <c r="F241" s="89">
        <v>1652</v>
      </c>
      <c r="G241" s="90">
        <v>48</v>
      </c>
      <c r="H241" s="90"/>
      <c r="I241" s="90"/>
      <c r="J241" s="89"/>
    </row>
    <row r="242" spans="1:10" ht="93" customHeight="1">
      <c r="A242" s="79" t="s">
        <v>176</v>
      </c>
      <c r="B242" s="31" t="s">
        <v>93</v>
      </c>
      <c r="C242" s="31"/>
      <c r="D242" s="47">
        <f>D243</f>
        <v>104.4</v>
      </c>
      <c r="F242" s="89"/>
      <c r="G242" s="90"/>
      <c r="H242" s="90"/>
      <c r="I242" s="90"/>
      <c r="J242" s="89"/>
    </row>
    <row r="243" spans="1:10">
      <c r="A243" s="25" t="s">
        <v>121</v>
      </c>
      <c r="B243" s="31" t="s">
        <v>93</v>
      </c>
      <c r="C243" s="31">
        <v>300</v>
      </c>
      <c r="D243" s="47">
        <v>104.4</v>
      </c>
      <c r="F243" s="89"/>
      <c r="G243" s="90"/>
      <c r="H243" s="90"/>
      <c r="I243" s="90"/>
      <c r="J243" s="89"/>
    </row>
    <row r="244" spans="1:10" ht="60">
      <c r="A244" s="25" t="s">
        <v>127</v>
      </c>
      <c r="B244" s="31" t="s">
        <v>94</v>
      </c>
      <c r="C244" s="31"/>
      <c r="D244" s="32">
        <f>D245+D246</f>
        <v>555</v>
      </c>
      <c r="F244" s="89"/>
      <c r="G244" s="90"/>
      <c r="H244" s="90"/>
      <c r="I244" s="90"/>
      <c r="J244" s="89"/>
    </row>
    <row r="245" spans="1:10" ht="60">
      <c r="A245" s="25" t="s">
        <v>119</v>
      </c>
      <c r="B245" s="31" t="s">
        <v>94</v>
      </c>
      <c r="C245" s="31">
        <v>100</v>
      </c>
      <c r="D245" s="32">
        <v>467.3</v>
      </c>
      <c r="F245" s="89"/>
      <c r="G245" s="90"/>
      <c r="H245" s="90"/>
      <c r="I245" s="90"/>
      <c r="J245" s="89"/>
    </row>
    <row r="246" spans="1:10" ht="30">
      <c r="A246" s="8" t="s">
        <v>117</v>
      </c>
      <c r="B246" s="31" t="s">
        <v>94</v>
      </c>
      <c r="C246" s="31">
        <v>200</v>
      </c>
      <c r="D246" s="32">
        <v>87.7</v>
      </c>
      <c r="F246" s="89"/>
      <c r="G246" s="90"/>
      <c r="H246" s="90"/>
      <c r="I246" s="90"/>
      <c r="J246" s="89"/>
    </row>
    <row r="247" spans="1:10" ht="60">
      <c r="A247" s="25" t="s">
        <v>128</v>
      </c>
      <c r="B247" s="31" t="s">
        <v>95</v>
      </c>
      <c r="C247" s="31"/>
      <c r="D247" s="47">
        <f>D248+D249</f>
        <v>67</v>
      </c>
      <c r="F247" s="89"/>
      <c r="G247" s="90"/>
      <c r="H247" s="90"/>
      <c r="I247" s="90"/>
      <c r="J247" s="89"/>
    </row>
    <row r="248" spans="1:10" ht="60">
      <c r="A248" s="25" t="s">
        <v>119</v>
      </c>
      <c r="B248" s="31" t="s">
        <v>95</v>
      </c>
      <c r="C248" s="31">
        <v>100</v>
      </c>
      <c r="D248" s="32">
        <v>32.5</v>
      </c>
      <c r="F248" s="89"/>
      <c r="G248" s="90"/>
      <c r="H248" s="90"/>
      <c r="I248" s="90"/>
      <c r="J248" s="89"/>
    </row>
    <row r="249" spans="1:10" ht="30">
      <c r="A249" s="8" t="s">
        <v>117</v>
      </c>
      <c r="B249" s="31" t="s">
        <v>95</v>
      </c>
      <c r="C249" s="31">
        <v>200</v>
      </c>
      <c r="D249" s="32">
        <v>34.5</v>
      </c>
      <c r="F249" s="89"/>
      <c r="G249" s="90"/>
      <c r="H249" s="90"/>
      <c r="I249" s="90"/>
      <c r="J249" s="89"/>
    </row>
    <row r="250" spans="1:10" ht="75">
      <c r="A250" s="8" t="s">
        <v>154</v>
      </c>
      <c r="B250" s="31" t="s">
        <v>96</v>
      </c>
      <c r="C250" s="31"/>
      <c r="D250" s="47">
        <f>D251</f>
        <v>1</v>
      </c>
      <c r="F250" s="89"/>
      <c r="G250" s="90"/>
      <c r="H250" s="90"/>
      <c r="I250" s="90"/>
      <c r="J250" s="89"/>
    </row>
    <row r="251" spans="1:10" ht="30">
      <c r="A251" s="8" t="s">
        <v>117</v>
      </c>
      <c r="B251" s="31" t="s">
        <v>96</v>
      </c>
      <c r="C251" s="31">
        <v>200</v>
      </c>
      <c r="D251" s="32">
        <v>1</v>
      </c>
      <c r="F251" s="89"/>
      <c r="G251" s="90"/>
      <c r="H251" s="90"/>
      <c r="I251" s="90"/>
      <c r="J251" s="89"/>
    </row>
    <row r="252" spans="1:10" ht="75">
      <c r="A252" s="48" t="s">
        <v>310</v>
      </c>
      <c r="B252" s="49" t="s">
        <v>311</v>
      </c>
      <c r="C252" s="31"/>
      <c r="D252" s="32">
        <f>D253</f>
        <v>1506</v>
      </c>
      <c r="F252" s="89"/>
      <c r="G252" s="90"/>
      <c r="H252" s="90"/>
      <c r="I252" s="90"/>
      <c r="J252" s="89"/>
    </row>
    <row r="253" spans="1:10" ht="30">
      <c r="A253" s="8" t="s">
        <v>117</v>
      </c>
      <c r="B253" s="31" t="s">
        <v>311</v>
      </c>
      <c r="C253" s="31">
        <v>200</v>
      </c>
      <c r="D253" s="32">
        <f>F253+G253</f>
        <v>1506</v>
      </c>
      <c r="E253" s="85"/>
      <c r="F253" s="91">
        <v>873.3</v>
      </c>
      <c r="G253" s="92">
        <v>632.70000000000005</v>
      </c>
      <c r="H253" s="90"/>
      <c r="I253" s="90"/>
      <c r="J253" s="89"/>
    </row>
    <row r="254" spans="1:10" ht="68.25" customHeight="1">
      <c r="A254" s="8" t="s">
        <v>366</v>
      </c>
      <c r="B254" s="31" t="s">
        <v>367</v>
      </c>
      <c r="C254" s="31"/>
      <c r="D254" s="32">
        <f>D255</f>
        <v>365</v>
      </c>
      <c r="E254" s="85"/>
      <c r="F254" s="91"/>
      <c r="G254" s="92"/>
      <c r="H254" s="90"/>
      <c r="I254" s="90"/>
      <c r="J254" s="89"/>
    </row>
    <row r="255" spans="1:10" ht="30">
      <c r="A255" s="8" t="s">
        <v>117</v>
      </c>
      <c r="B255" s="31" t="s">
        <v>367</v>
      </c>
      <c r="C255" s="31">
        <v>200</v>
      </c>
      <c r="D255" s="32">
        <f>G255</f>
        <v>365</v>
      </c>
      <c r="E255" s="85"/>
      <c r="F255" s="91"/>
      <c r="G255" s="92">
        <v>365</v>
      </c>
      <c r="H255" s="90"/>
      <c r="I255" s="90"/>
      <c r="J255" s="89"/>
    </row>
    <row r="256" spans="1:10" ht="45">
      <c r="A256" s="8" t="s">
        <v>307</v>
      </c>
      <c r="B256" s="31" t="s">
        <v>97</v>
      </c>
      <c r="C256" s="31"/>
      <c r="D256" s="32">
        <f>D257</f>
        <v>528.20000000000005</v>
      </c>
      <c r="F256" s="89"/>
      <c r="G256" s="90"/>
      <c r="H256" s="90"/>
      <c r="I256" s="90"/>
      <c r="J256" s="89"/>
    </row>
    <row r="257" spans="1:10">
      <c r="A257" s="25" t="s">
        <v>122</v>
      </c>
      <c r="B257" s="31" t="s">
        <v>97</v>
      </c>
      <c r="C257" s="31">
        <v>500</v>
      </c>
      <c r="D257" s="32">
        <f>F257+G257</f>
        <v>528.20000000000005</v>
      </c>
      <c r="F257" s="89">
        <v>528.1</v>
      </c>
      <c r="G257" s="90">
        <v>0.1</v>
      </c>
      <c r="H257" s="90"/>
      <c r="I257" s="90"/>
      <c r="J257" s="89"/>
    </row>
    <row r="258" spans="1:10" ht="60">
      <c r="A258" s="25" t="s">
        <v>299</v>
      </c>
      <c r="B258" s="31" t="s">
        <v>185</v>
      </c>
      <c r="C258" s="31"/>
      <c r="D258" s="32">
        <f>D259</f>
        <v>1.3</v>
      </c>
      <c r="F258" s="89"/>
      <c r="G258" s="90"/>
      <c r="H258" s="90"/>
      <c r="I258" s="90"/>
      <c r="J258" s="89"/>
    </row>
    <row r="259" spans="1:10" ht="30">
      <c r="A259" s="8" t="s">
        <v>117</v>
      </c>
      <c r="B259" s="31" t="s">
        <v>185</v>
      </c>
      <c r="C259" s="31">
        <v>200</v>
      </c>
      <c r="D259" s="32">
        <v>1.3</v>
      </c>
      <c r="F259" s="89"/>
      <c r="G259" s="90"/>
      <c r="H259" s="90"/>
      <c r="I259" s="90"/>
      <c r="J259" s="89"/>
    </row>
    <row r="260" spans="1:10" ht="60">
      <c r="A260" s="25" t="s">
        <v>178</v>
      </c>
      <c r="B260" s="31" t="s">
        <v>98</v>
      </c>
      <c r="C260" s="31"/>
      <c r="D260" s="32">
        <f>D261</f>
        <v>75</v>
      </c>
      <c r="F260" s="89"/>
      <c r="G260" s="90"/>
      <c r="H260" s="90"/>
      <c r="I260" s="90"/>
      <c r="J260" s="89"/>
    </row>
    <row r="261" spans="1:10" ht="30">
      <c r="A261" s="8" t="s">
        <v>117</v>
      </c>
      <c r="B261" s="31" t="s">
        <v>98</v>
      </c>
      <c r="C261" s="31">
        <v>200</v>
      </c>
      <c r="D261" s="32">
        <v>75</v>
      </c>
      <c r="F261" s="89"/>
      <c r="G261" s="90"/>
      <c r="H261" s="90"/>
      <c r="I261" s="90"/>
      <c r="J261" s="89"/>
    </row>
    <row r="262" spans="1:10" ht="58.5" customHeight="1">
      <c r="A262" s="70" t="s">
        <v>347</v>
      </c>
      <c r="B262" s="31" t="s">
        <v>279</v>
      </c>
      <c r="C262" s="31"/>
      <c r="D262" s="71">
        <f>D263</f>
        <v>397</v>
      </c>
      <c r="F262" s="89"/>
      <c r="G262" s="90"/>
      <c r="H262" s="90"/>
      <c r="I262" s="90"/>
      <c r="J262" s="89"/>
    </row>
    <row r="263" spans="1:10" ht="30">
      <c r="A263" s="74" t="s">
        <v>116</v>
      </c>
      <c r="B263" s="31" t="s">
        <v>279</v>
      </c>
      <c r="C263" s="31">
        <v>600</v>
      </c>
      <c r="D263" s="71">
        <v>397</v>
      </c>
      <c r="F263" s="89"/>
      <c r="G263" s="90"/>
      <c r="H263" s="90"/>
      <c r="I263" s="90"/>
      <c r="J263" s="89"/>
    </row>
    <row r="264" spans="1:10" ht="45">
      <c r="A264" s="28" t="s">
        <v>254</v>
      </c>
      <c r="B264" s="40" t="s">
        <v>236</v>
      </c>
      <c r="C264" s="40"/>
      <c r="D264" s="61">
        <f>D265</f>
        <v>11119.5</v>
      </c>
      <c r="E264" s="55"/>
      <c r="F264" s="89"/>
      <c r="G264" s="90"/>
      <c r="H264" s="90"/>
      <c r="I264" s="90"/>
      <c r="J264" s="89"/>
    </row>
    <row r="265" spans="1:10" ht="30">
      <c r="A265" s="25" t="s">
        <v>132</v>
      </c>
      <c r="B265" s="9" t="s">
        <v>237</v>
      </c>
      <c r="C265" s="9"/>
      <c r="D265" s="47">
        <f>D266+D269+D271</f>
        <v>11119.5</v>
      </c>
      <c r="F265" s="89"/>
      <c r="G265" s="90"/>
      <c r="H265" s="90"/>
      <c r="I265" s="90"/>
      <c r="J265" s="89"/>
    </row>
    <row r="266" spans="1:10" ht="30">
      <c r="A266" s="25" t="s">
        <v>104</v>
      </c>
      <c r="B266" s="9" t="s">
        <v>238</v>
      </c>
      <c r="C266" s="9"/>
      <c r="D266" s="47">
        <f>D267+D268</f>
        <v>5636.9000000000005</v>
      </c>
      <c r="F266" s="89"/>
      <c r="G266" s="90"/>
      <c r="H266" s="90"/>
      <c r="I266" s="90"/>
      <c r="J266" s="89"/>
    </row>
    <row r="267" spans="1:10" ht="60">
      <c r="A267" s="25" t="s">
        <v>119</v>
      </c>
      <c r="B267" s="9" t="s">
        <v>238</v>
      </c>
      <c r="C267" s="9">
        <v>100</v>
      </c>
      <c r="D267" s="47">
        <f>F267+H267</f>
        <v>5283.4000000000005</v>
      </c>
      <c r="F267" s="89">
        <v>5058.3</v>
      </c>
      <c r="G267" s="90"/>
      <c r="H267" s="90">
        <v>225.1</v>
      </c>
      <c r="I267" s="90"/>
      <c r="J267" s="89"/>
    </row>
    <row r="268" spans="1:10" ht="30">
      <c r="A268" s="8" t="s">
        <v>117</v>
      </c>
      <c r="B268" s="9" t="s">
        <v>238</v>
      </c>
      <c r="C268" s="9">
        <v>200</v>
      </c>
      <c r="D268" s="47">
        <v>353.5</v>
      </c>
      <c r="F268" s="89"/>
      <c r="G268" s="90"/>
      <c r="H268" s="90"/>
      <c r="I268" s="90"/>
      <c r="J268" s="89"/>
    </row>
    <row r="269" spans="1:10" ht="45">
      <c r="A269" s="8" t="s">
        <v>179</v>
      </c>
      <c r="B269" s="9" t="s">
        <v>235</v>
      </c>
      <c r="C269" s="9"/>
      <c r="D269" s="32">
        <f>D270</f>
        <v>119.4</v>
      </c>
      <c r="F269" s="89"/>
      <c r="G269" s="90"/>
      <c r="H269" s="90"/>
      <c r="I269" s="90"/>
      <c r="J269" s="89"/>
    </row>
    <row r="270" spans="1:10" ht="60">
      <c r="A270" s="25" t="s">
        <v>119</v>
      </c>
      <c r="B270" s="9" t="s">
        <v>235</v>
      </c>
      <c r="C270" s="9">
        <v>100</v>
      </c>
      <c r="D270" s="32">
        <v>119.4</v>
      </c>
      <c r="F270" s="89"/>
      <c r="G270" s="90"/>
      <c r="H270" s="90"/>
      <c r="I270" s="90"/>
      <c r="J270" s="89"/>
    </row>
    <row r="271" spans="1:10" ht="30">
      <c r="A271" s="25" t="s">
        <v>234</v>
      </c>
      <c r="B271" s="9" t="s">
        <v>239</v>
      </c>
      <c r="C271" s="9"/>
      <c r="D271" s="47">
        <f>D272</f>
        <v>5363.2</v>
      </c>
      <c r="F271" s="89"/>
      <c r="G271" s="90"/>
      <c r="H271" s="90"/>
      <c r="I271" s="90"/>
      <c r="J271" s="89"/>
    </row>
    <row r="272" spans="1:10">
      <c r="A272" s="8" t="s">
        <v>122</v>
      </c>
      <c r="B272" s="9" t="s">
        <v>239</v>
      </c>
      <c r="C272" s="9">
        <v>500</v>
      </c>
      <c r="D272" s="47">
        <f>F272+H272</f>
        <v>5363.2</v>
      </c>
      <c r="F272" s="89">
        <v>5313</v>
      </c>
      <c r="G272" s="90"/>
      <c r="H272" s="90">
        <v>50.2</v>
      </c>
      <c r="I272" s="90"/>
      <c r="J272" s="89"/>
    </row>
    <row r="273" spans="1:10" ht="45">
      <c r="A273" s="28" t="s">
        <v>255</v>
      </c>
      <c r="B273" s="30" t="s">
        <v>99</v>
      </c>
      <c r="C273" s="30"/>
      <c r="D273" s="63">
        <f>D274+D280</f>
        <v>498.1</v>
      </c>
      <c r="F273" s="89"/>
      <c r="G273" s="90"/>
      <c r="H273" s="90"/>
      <c r="I273" s="90"/>
      <c r="J273" s="89"/>
    </row>
    <row r="274" spans="1:10" ht="45">
      <c r="A274" s="25" t="s">
        <v>177</v>
      </c>
      <c r="B274" s="31" t="s">
        <v>100</v>
      </c>
      <c r="C274" s="31"/>
      <c r="D274" s="47">
        <f>D275+D278</f>
        <v>364.1</v>
      </c>
      <c r="F274" s="89"/>
      <c r="G274" s="90"/>
      <c r="H274" s="90"/>
      <c r="I274" s="90"/>
      <c r="J274" s="89"/>
    </row>
    <row r="275" spans="1:10" ht="63.75" customHeight="1">
      <c r="A275" s="48" t="s">
        <v>187</v>
      </c>
      <c r="B275" s="31" t="s">
        <v>240</v>
      </c>
      <c r="C275" s="49"/>
      <c r="D275" s="47">
        <f>D276+D277</f>
        <v>344.1</v>
      </c>
      <c r="F275" s="89"/>
      <c r="G275" s="90"/>
      <c r="H275" s="90"/>
      <c r="I275" s="90"/>
      <c r="J275" s="89"/>
    </row>
    <row r="276" spans="1:10" ht="30">
      <c r="A276" s="50" t="s">
        <v>117</v>
      </c>
      <c r="B276" s="31" t="s">
        <v>240</v>
      </c>
      <c r="C276" s="49">
        <v>200</v>
      </c>
      <c r="D276" s="47">
        <v>6.1</v>
      </c>
      <c r="F276" s="89"/>
      <c r="G276" s="90"/>
      <c r="H276" s="90"/>
      <c r="I276" s="90"/>
      <c r="J276" s="89"/>
    </row>
    <row r="277" spans="1:10">
      <c r="A277" s="48" t="s">
        <v>121</v>
      </c>
      <c r="B277" s="31" t="s">
        <v>240</v>
      </c>
      <c r="C277" s="49">
        <v>300</v>
      </c>
      <c r="D277" s="47">
        <v>338</v>
      </c>
      <c r="F277" s="89"/>
      <c r="G277" s="90"/>
      <c r="H277" s="90"/>
      <c r="I277" s="90"/>
      <c r="J277" s="89"/>
    </row>
    <row r="278" spans="1:10">
      <c r="A278" s="8" t="s">
        <v>386</v>
      </c>
      <c r="B278" s="31" t="s">
        <v>384</v>
      </c>
      <c r="C278" s="31"/>
      <c r="D278" s="47">
        <f>D279</f>
        <v>20</v>
      </c>
      <c r="F278" s="89"/>
      <c r="G278" s="90"/>
      <c r="H278" s="90"/>
      <c r="I278" s="90"/>
      <c r="J278" s="89"/>
    </row>
    <row r="279" spans="1:10" ht="30">
      <c r="A279" s="8" t="s">
        <v>116</v>
      </c>
      <c r="B279" s="31" t="s">
        <v>384</v>
      </c>
      <c r="C279" s="31">
        <v>600</v>
      </c>
      <c r="D279" s="47">
        <f>H279</f>
        <v>20</v>
      </c>
      <c r="F279" s="89"/>
      <c r="G279" s="90"/>
      <c r="H279" s="90">
        <v>20</v>
      </c>
      <c r="I279" s="90"/>
      <c r="J279" s="89"/>
    </row>
    <row r="280" spans="1:10" ht="45">
      <c r="A280" s="43" t="s">
        <v>304</v>
      </c>
      <c r="B280" s="31" t="s">
        <v>305</v>
      </c>
      <c r="C280" s="49"/>
      <c r="D280" s="47">
        <f>D281+D283+D285</f>
        <v>134</v>
      </c>
      <c r="F280" s="89"/>
      <c r="G280" s="90"/>
      <c r="H280" s="90"/>
      <c r="I280" s="90"/>
      <c r="J280" s="89"/>
    </row>
    <row r="281" spans="1:10" ht="45">
      <c r="A281" s="72" t="s">
        <v>287</v>
      </c>
      <c r="B281" s="31" t="s">
        <v>306</v>
      </c>
      <c r="C281" s="31"/>
      <c r="D281" s="47">
        <f>D282</f>
        <v>24</v>
      </c>
      <c r="F281" s="89"/>
      <c r="G281" s="90"/>
      <c r="H281" s="90"/>
      <c r="I281" s="90"/>
      <c r="J281" s="89"/>
    </row>
    <row r="282" spans="1:10" ht="30">
      <c r="A282" s="8" t="s">
        <v>116</v>
      </c>
      <c r="B282" s="31" t="s">
        <v>306</v>
      </c>
      <c r="C282" s="31">
        <v>600</v>
      </c>
      <c r="D282" s="47">
        <v>24</v>
      </c>
      <c r="F282" s="89"/>
      <c r="G282" s="90"/>
      <c r="H282" s="90"/>
      <c r="I282" s="90"/>
      <c r="J282" s="89"/>
    </row>
    <row r="283" spans="1:10" ht="45">
      <c r="A283" s="56" t="s">
        <v>312</v>
      </c>
      <c r="B283" s="49" t="s">
        <v>313</v>
      </c>
      <c r="C283" s="31"/>
      <c r="D283" s="47">
        <f>D284</f>
        <v>100</v>
      </c>
      <c r="F283" s="89"/>
      <c r="G283" s="90"/>
      <c r="H283" s="90"/>
      <c r="I283" s="90"/>
      <c r="J283" s="89"/>
    </row>
    <row r="284" spans="1:10" ht="30">
      <c r="A284" s="78" t="s">
        <v>116</v>
      </c>
      <c r="B284" s="49" t="s">
        <v>313</v>
      </c>
      <c r="C284" s="31">
        <v>600</v>
      </c>
      <c r="D284" s="47">
        <v>100</v>
      </c>
      <c r="F284" s="89"/>
      <c r="G284" s="90"/>
      <c r="H284" s="90"/>
      <c r="I284" s="90"/>
      <c r="J284" s="89"/>
    </row>
    <row r="285" spans="1:10" ht="45">
      <c r="A285" s="72" t="s">
        <v>321</v>
      </c>
      <c r="B285" s="31" t="s">
        <v>322</v>
      </c>
      <c r="C285" s="31"/>
      <c r="D285" s="47">
        <f>D286</f>
        <v>10</v>
      </c>
      <c r="F285" s="89"/>
      <c r="G285" s="90"/>
      <c r="H285" s="90"/>
      <c r="I285" s="90"/>
      <c r="J285" s="89"/>
    </row>
    <row r="286" spans="1:10" ht="30">
      <c r="A286" s="8" t="s">
        <v>116</v>
      </c>
      <c r="B286" s="31" t="s">
        <v>322</v>
      </c>
      <c r="C286" s="31">
        <v>600</v>
      </c>
      <c r="D286" s="47">
        <v>10</v>
      </c>
      <c r="F286" s="89"/>
      <c r="G286" s="90"/>
      <c r="H286" s="90"/>
      <c r="I286" s="90"/>
      <c r="J286" s="89"/>
    </row>
    <row r="287" spans="1:10" ht="43.5">
      <c r="A287" s="41" t="s">
        <v>214</v>
      </c>
      <c r="B287" s="35" t="s">
        <v>221</v>
      </c>
      <c r="C287" s="31"/>
      <c r="D287" s="60">
        <f>D302+D288</f>
        <v>8518.4</v>
      </c>
      <c r="F287" s="89"/>
      <c r="G287" s="90"/>
      <c r="H287" s="90"/>
      <c r="I287" s="90"/>
      <c r="J287" s="89"/>
    </row>
    <row r="288" spans="1:10">
      <c r="A288" s="28" t="s">
        <v>256</v>
      </c>
      <c r="B288" s="30" t="s">
        <v>222</v>
      </c>
      <c r="C288" s="30"/>
      <c r="D288" s="61">
        <f>D289</f>
        <v>1417.8</v>
      </c>
      <c r="F288" s="89"/>
      <c r="G288" s="90"/>
      <c r="H288" s="90"/>
      <c r="I288" s="90"/>
      <c r="J288" s="89"/>
    </row>
    <row r="289" spans="1:10">
      <c r="A289" s="25" t="s">
        <v>5</v>
      </c>
      <c r="B289" s="31" t="s">
        <v>223</v>
      </c>
      <c r="C289" s="31"/>
      <c r="D289" s="32">
        <f>D290+D292+D294+D296+D298+D300</f>
        <v>1417.8</v>
      </c>
      <c r="F289" s="89"/>
      <c r="G289" s="90"/>
      <c r="H289" s="90"/>
      <c r="I289" s="90"/>
      <c r="J289" s="89"/>
    </row>
    <row r="290" spans="1:10" ht="30">
      <c r="A290" s="25" t="s">
        <v>156</v>
      </c>
      <c r="B290" s="31" t="s">
        <v>224</v>
      </c>
      <c r="C290" s="31"/>
      <c r="D290" s="32">
        <f>D291</f>
        <v>799</v>
      </c>
      <c r="F290" s="89"/>
      <c r="G290" s="90"/>
      <c r="H290" s="90"/>
      <c r="I290" s="90"/>
      <c r="J290" s="89"/>
    </row>
    <row r="291" spans="1:10" ht="30">
      <c r="A291" s="8" t="s">
        <v>116</v>
      </c>
      <c r="B291" s="31" t="s">
        <v>224</v>
      </c>
      <c r="C291" s="31">
        <v>600</v>
      </c>
      <c r="D291" s="32">
        <v>799</v>
      </c>
      <c r="F291" s="89"/>
      <c r="G291" s="90"/>
      <c r="H291" s="90"/>
      <c r="I291" s="90"/>
      <c r="J291" s="89"/>
    </row>
    <row r="292" spans="1:10" ht="30">
      <c r="A292" s="25" t="s">
        <v>205</v>
      </c>
      <c r="B292" s="31" t="s">
        <v>225</v>
      </c>
      <c r="C292" s="31"/>
      <c r="D292" s="32">
        <f>D293</f>
        <v>190</v>
      </c>
      <c r="F292" s="89"/>
      <c r="G292" s="90"/>
      <c r="H292" s="90"/>
      <c r="I292" s="90"/>
      <c r="J292" s="89"/>
    </row>
    <row r="293" spans="1:10" ht="30">
      <c r="A293" s="8" t="s">
        <v>116</v>
      </c>
      <c r="B293" s="31" t="s">
        <v>225</v>
      </c>
      <c r="C293" s="31">
        <v>600</v>
      </c>
      <c r="D293" s="32">
        <v>190</v>
      </c>
      <c r="F293" s="89"/>
      <c r="G293" s="90"/>
      <c r="H293" s="90"/>
      <c r="I293" s="90"/>
      <c r="J293" s="89"/>
    </row>
    <row r="294" spans="1:10">
      <c r="A294" s="25" t="s">
        <v>34</v>
      </c>
      <c r="B294" s="31" t="s">
        <v>226</v>
      </c>
      <c r="C294" s="31"/>
      <c r="D294" s="32">
        <f>D295</f>
        <v>250</v>
      </c>
      <c r="F294" s="89"/>
      <c r="G294" s="90"/>
      <c r="H294" s="90"/>
      <c r="I294" s="90"/>
      <c r="J294" s="89"/>
    </row>
    <row r="295" spans="1:10" ht="30">
      <c r="A295" s="8" t="s">
        <v>116</v>
      </c>
      <c r="B295" s="31" t="s">
        <v>226</v>
      </c>
      <c r="C295" s="31">
        <v>600</v>
      </c>
      <c r="D295" s="32">
        <v>250</v>
      </c>
      <c r="F295" s="89"/>
      <c r="G295" s="90"/>
      <c r="H295" s="90"/>
      <c r="I295" s="90"/>
      <c r="J295" s="89"/>
    </row>
    <row r="296" spans="1:10" ht="45">
      <c r="A296" s="25" t="s">
        <v>35</v>
      </c>
      <c r="B296" s="31" t="s">
        <v>227</v>
      </c>
      <c r="C296" s="31"/>
      <c r="D296" s="32">
        <f>D297</f>
        <v>96.8</v>
      </c>
      <c r="F296" s="89"/>
      <c r="G296" s="90"/>
      <c r="H296" s="90"/>
      <c r="I296" s="90"/>
      <c r="J296" s="89"/>
    </row>
    <row r="297" spans="1:10" ht="30">
      <c r="A297" s="8" t="s">
        <v>116</v>
      </c>
      <c r="B297" s="31" t="s">
        <v>227</v>
      </c>
      <c r="C297" s="31">
        <v>600</v>
      </c>
      <c r="D297" s="32">
        <v>96.8</v>
      </c>
      <c r="F297" s="89"/>
      <c r="G297" s="90"/>
      <c r="H297" s="90"/>
      <c r="I297" s="90"/>
      <c r="J297" s="89"/>
    </row>
    <row r="298" spans="1:10" ht="60">
      <c r="A298" s="8" t="s">
        <v>281</v>
      </c>
      <c r="B298" s="31" t="s">
        <v>280</v>
      </c>
      <c r="C298" s="31"/>
      <c r="D298" s="32">
        <f>D299</f>
        <v>15</v>
      </c>
      <c r="F298" s="89"/>
      <c r="G298" s="90"/>
      <c r="H298" s="90"/>
      <c r="I298" s="90"/>
      <c r="J298" s="89"/>
    </row>
    <row r="299" spans="1:10">
      <c r="A299" s="48" t="s">
        <v>121</v>
      </c>
      <c r="B299" s="31" t="s">
        <v>280</v>
      </c>
      <c r="C299" s="31">
        <v>300</v>
      </c>
      <c r="D299" s="32">
        <v>15</v>
      </c>
      <c r="F299" s="89"/>
      <c r="G299" s="90"/>
      <c r="H299" s="90"/>
      <c r="I299" s="90"/>
      <c r="J299" s="89"/>
    </row>
    <row r="300" spans="1:10" ht="47.25" customHeight="1">
      <c r="A300" s="8" t="s">
        <v>402</v>
      </c>
      <c r="B300" s="31" t="s">
        <v>290</v>
      </c>
      <c r="C300" s="31"/>
      <c r="D300" s="32">
        <f>D301</f>
        <v>67</v>
      </c>
      <c r="F300" s="89"/>
      <c r="G300" s="90"/>
      <c r="H300" s="90"/>
      <c r="I300" s="90"/>
      <c r="J300" s="89"/>
    </row>
    <row r="301" spans="1:10" ht="30">
      <c r="A301" s="8" t="s">
        <v>116</v>
      </c>
      <c r="B301" s="31" t="s">
        <v>290</v>
      </c>
      <c r="C301" s="31">
        <v>600</v>
      </c>
      <c r="D301" s="32">
        <f>F301+I301</f>
        <v>67</v>
      </c>
      <c r="F301" s="89">
        <v>30</v>
      </c>
      <c r="G301" s="90"/>
      <c r="H301" s="90"/>
      <c r="I301" s="92">
        <v>37</v>
      </c>
      <c r="J301" s="89"/>
    </row>
    <row r="302" spans="1:10" ht="35.25" customHeight="1">
      <c r="A302" s="76" t="s">
        <v>260</v>
      </c>
      <c r="B302" s="30" t="s">
        <v>228</v>
      </c>
      <c r="C302" s="30"/>
      <c r="D302" s="61">
        <f>D303+D312</f>
        <v>7100.6</v>
      </c>
      <c r="F302" s="89"/>
      <c r="G302" s="90"/>
      <c r="H302" s="90"/>
      <c r="I302" s="90"/>
      <c r="J302" s="89"/>
    </row>
    <row r="303" spans="1:10" ht="30">
      <c r="A303" s="25" t="s">
        <v>7</v>
      </c>
      <c r="B303" s="31" t="s">
        <v>229</v>
      </c>
      <c r="C303" s="31"/>
      <c r="D303" s="32">
        <f>D304+D306+D308+D310</f>
        <v>4471.2</v>
      </c>
      <c r="F303" s="89"/>
      <c r="G303" s="90"/>
      <c r="H303" s="90"/>
      <c r="I303" s="90"/>
      <c r="J303" s="89"/>
    </row>
    <row r="304" spans="1:10" ht="30">
      <c r="A304" s="25" t="s">
        <v>156</v>
      </c>
      <c r="B304" s="31" t="s">
        <v>230</v>
      </c>
      <c r="C304" s="31"/>
      <c r="D304" s="32">
        <f>D305</f>
        <v>2434.5</v>
      </c>
      <c r="F304" s="89"/>
      <c r="G304" s="90"/>
      <c r="H304" s="90"/>
      <c r="I304" s="90"/>
      <c r="J304" s="89"/>
    </row>
    <row r="305" spans="1:10" ht="30">
      <c r="A305" s="8" t="s">
        <v>116</v>
      </c>
      <c r="B305" s="31" t="s">
        <v>230</v>
      </c>
      <c r="C305" s="31">
        <v>600</v>
      </c>
      <c r="D305" s="32">
        <f>F305+H305</f>
        <v>2434.5</v>
      </c>
      <c r="F305" s="89">
        <v>2011.3</v>
      </c>
      <c r="G305" s="90"/>
      <c r="H305" s="90">
        <v>423.2</v>
      </c>
      <c r="I305" s="90"/>
      <c r="J305" s="89"/>
    </row>
    <row r="306" spans="1:10">
      <c r="A306" s="25" t="s">
        <v>36</v>
      </c>
      <c r="B306" s="31" t="s">
        <v>231</v>
      </c>
      <c r="C306" s="31"/>
      <c r="D306" s="32">
        <f>D307</f>
        <v>1832.7</v>
      </c>
      <c r="F306" s="89"/>
      <c r="G306" s="90"/>
      <c r="H306" s="90"/>
      <c r="I306" s="90"/>
      <c r="J306" s="89"/>
    </row>
    <row r="307" spans="1:10" ht="30">
      <c r="A307" s="8" t="s">
        <v>116</v>
      </c>
      <c r="B307" s="31" t="s">
        <v>231</v>
      </c>
      <c r="C307" s="31">
        <v>600</v>
      </c>
      <c r="D307" s="32">
        <v>1832.7</v>
      </c>
      <c r="F307" s="89"/>
      <c r="G307" s="90"/>
      <c r="H307" s="90"/>
      <c r="I307" s="90"/>
      <c r="J307" s="89"/>
    </row>
    <row r="308" spans="1:10" ht="80.25" customHeight="1">
      <c r="A308" s="79" t="s">
        <v>257</v>
      </c>
      <c r="B308" s="31" t="s">
        <v>232</v>
      </c>
      <c r="C308" s="31"/>
      <c r="D308" s="32">
        <f>D309</f>
        <v>202</v>
      </c>
      <c r="F308" s="89"/>
      <c r="G308" s="90"/>
      <c r="H308" s="90"/>
      <c r="I308" s="90"/>
      <c r="J308" s="89"/>
    </row>
    <row r="309" spans="1:10" ht="30">
      <c r="A309" s="8" t="s">
        <v>116</v>
      </c>
      <c r="B309" s="31" t="s">
        <v>232</v>
      </c>
      <c r="C309" s="31">
        <v>600</v>
      </c>
      <c r="D309" s="32">
        <v>202</v>
      </c>
      <c r="F309" s="89"/>
      <c r="G309" s="90"/>
      <c r="H309" s="90"/>
      <c r="I309" s="90"/>
      <c r="J309" s="89"/>
    </row>
    <row r="310" spans="1:10" ht="75">
      <c r="A310" s="25" t="s">
        <v>258</v>
      </c>
      <c r="B310" s="31" t="s">
        <v>233</v>
      </c>
      <c r="C310" s="31"/>
      <c r="D310" s="32">
        <f>D311</f>
        <v>2</v>
      </c>
      <c r="F310" s="89"/>
      <c r="G310" s="90"/>
      <c r="H310" s="90"/>
      <c r="I310" s="90"/>
      <c r="J310" s="89"/>
    </row>
    <row r="311" spans="1:10" ht="30">
      <c r="A311" s="8" t="s">
        <v>116</v>
      </c>
      <c r="B311" s="31" t="s">
        <v>233</v>
      </c>
      <c r="C311" s="31">
        <v>600</v>
      </c>
      <c r="D311" s="32">
        <v>2</v>
      </c>
      <c r="F311" s="89"/>
      <c r="G311" s="90"/>
      <c r="H311" s="90"/>
      <c r="I311" s="90"/>
      <c r="J311" s="89"/>
    </row>
    <row r="312" spans="1:10" ht="45">
      <c r="A312" s="8" t="s">
        <v>371</v>
      </c>
      <c r="B312" s="31" t="s">
        <v>372</v>
      </c>
      <c r="C312" s="31"/>
      <c r="D312" s="32">
        <f>D313</f>
        <v>2629.4</v>
      </c>
      <c r="F312" s="89"/>
      <c r="G312" s="90"/>
      <c r="H312" s="90"/>
      <c r="I312" s="90"/>
      <c r="J312" s="89"/>
    </row>
    <row r="313" spans="1:10" ht="75">
      <c r="A313" s="8" t="s">
        <v>373</v>
      </c>
      <c r="B313" s="31" t="s">
        <v>374</v>
      </c>
      <c r="C313" s="31"/>
      <c r="D313" s="32">
        <f>D314</f>
        <v>2629.4</v>
      </c>
      <c r="F313" s="89"/>
      <c r="G313" s="90"/>
      <c r="H313" s="90"/>
      <c r="I313" s="90"/>
      <c r="J313" s="89"/>
    </row>
    <row r="314" spans="1:10" ht="30">
      <c r="A314" s="8" t="s">
        <v>116</v>
      </c>
      <c r="B314" s="31" t="s">
        <v>374</v>
      </c>
      <c r="C314" s="31">
        <v>600</v>
      </c>
      <c r="D314" s="32">
        <f>G314+H314</f>
        <v>2629.4</v>
      </c>
      <c r="F314" s="89"/>
      <c r="G314" s="90">
        <v>1315</v>
      </c>
      <c r="H314" s="90">
        <v>1314.4</v>
      </c>
      <c r="I314" s="90"/>
      <c r="J314" s="89"/>
    </row>
    <row r="315" spans="1:10" ht="43.5">
      <c r="A315" s="41" t="s">
        <v>358</v>
      </c>
      <c r="B315" s="35" t="s">
        <v>359</v>
      </c>
      <c r="C315" s="35"/>
      <c r="D315" s="60">
        <f>D316</f>
        <v>5907.2</v>
      </c>
      <c r="F315" s="89"/>
      <c r="G315" s="90"/>
      <c r="H315" s="90"/>
      <c r="I315" s="90"/>
      <c r="J315" s="89"/>
    </row>
    <row r="316" spans="1:10" ht="45">
      <c r="A316" s="43" t="s">
        <v>360</v>
      </c>
      <c r="B316" s="31" t="s">
        <v>361</v>
      </c>
      <c r="C316" s="31"/>
      <c r="D316" s="32">
        <f>D317</f>
        <v>5907.2</v>
      </c>
      <c r="F316" s="89"/>
      <c r="G316" s="90"/>
      <c r="H316" s="90"/>
      <c r="I316" s="90"/>
      <c r="J316" s="89"/>
    </row>
    <row r="317" spans="1:10" ht="30">
      <c r="A317" s="8" t="s">
        <v>362</v>
      </c>
      <c r="B317" s="31" t="s">
        <v>363</v>
      </c>
      <c r="C317" s="31"/>
      <c r="D317" s="32">
        <f>D318</f>
        <v>5907.2</v>
      </c>
      <c r="F317" s="89"/>
      <c r="G317" s="90"/>
      <c r="H317" s="90"/>
      <c r="I317" s="90"/>
      <c r="J317" s="89"/>
    </row>
    <row r="318" spans="1:10" ht="45">
      <c r="A318" s="25" t="s">
        <v>364</v>
      </c>
      <c r="B318" s="31" t="s">
        <v>365</v>
      </c>
      <c r="C318" s="31"/>
      <c r="D318" s="32">
        <f>D319</f>
        <v>5907.2</v>
      </c>
      <c r="F318" s="89"/>
      <c r="G318" s="90"/>
      <c r="H318" s="90"/>
      <c r="I318" s="90"/>
      <c r="J318" s="89"/>
    </row>
    <row r="319" spans="1:10" ht="30">
      <c r="A319" s="8" t="s">
        <v>117</v>
      </c>
      <c r="B319" s="31" t="s">
        <v>365</v>
      </c>
      <c r="C319" s="31">
        <v>200</v>
      </c>
      <c r="D319" s="32">
        <f>G319</f>
        <v>5907.2</v>
      </c>
      <c r="F319" s="89"/>
      <c r="G319" s="90">
        <v>5907.2</v>
      </c>
      <c r="H319" s="90"/>
      <c r="I319" s="90"/>
      <c r="J319" s="89"/>
    </row>
    <row r="320" spans="1:10" ht="30" customHeight="1">
      <c r="A320" s="87" t="s">
        <v>189</v>
      </c>
      <c r="B320" s="45" t="s">
        <v>190</v>
      </c>
      <c r="C320" s="42"/>
      <c r="D320" s="51">
        <f>D321</f>
        <v>2702.3</v>
      </c>
      <c r="F320" s="89"/>
      <c r="G320" s="90"/>
      <c r="H320" s="90"/>
      <c r="I320" s="90"/>
      <c r="J320" s="89"/>
    </row>
    <row r="321" spans="1:10">
      <c r="A321" s="8" t="s">
        <v>143</v>
      </c>
      <c r="B321" s="9" t="s">
        <v>144</v>
      </c>
      <c r="C321" s="9"/>
      <c r="D321" s="47">
        <f>D324+D327+D330+D333+D322</f>
        <v>2702.3</v>
      </c>
      <c r="F321" s="89"/>
      <c r="G321" s="90"/>
      <c r="H321" s="90"/>
      <c r="I321" s="90"/>
      <c r="J321" s="89"/>
    </row>
    <row r="322" spans="1:10">
      <c r="A322" s="43" t="s">
        <v>381</v>
      </c>
      <c r="B322" s="9" t="s">
        <v>382</v>
      </c>
      <c r="C322" s="9"/>
      <c r="D322" s="47">
        <f>D323</f>
        <v>120</v>
      </c>
      <c r="F322" s="89"/>
      <c r="G322" s="90"/>
      <c r="H322" s="90"/>
      <c r="I322" s="90"/>
      <c r="J322" s="89"/>
    </row>
    <row r="323" spans="1:10" ht="30">
      <c r="A323" s="8" t="s">
        <v>117</v>
      </c>
      <c r="B323" s="9" t="s">
        <v>382</v>
      </c>
      <c r="C323" s="9">
        <v>200</v>
      </c>
      <c r="D323" s="47">
        <f>H323</f>
        <v>120</v>
      </c>
      <c r="F323" s="89"/>
      <c r="G323" s="90"/>
      <c r="H323" s="90">
        <v>120</v>
      </c>
      <c r="I323" s="90"/>
      <c r="J323" s="89"/>
    </row>
    <row r="324" spans="1:10" ht="20.25" customHeight="1">
      <c r="A324" s="81" t="s">
        <v>201</v>
      </c>
      <c r="B324" s="9" t="s">
        <v>202</v>
      </c>
      <c r="C324" s="9"/>
      <c r="D324" s="47">
        <f>D325</f>
        <v>315.50000000000006</v>
      </c>
      <c r="F324" s="89"/>
      <c r="G324" s="90"/>
      <c r="H324" s="90"/>
      <c r="I324" s="90"/>
      <c r="J324" s="89"/>
    </row>
    <row r="325" spans="1:10">
      <c r="A325" s="8" t="s">
        <v>120</v>
      </c>
      <c r="B325" s="9" t="s">
        <v>202</v>
      </c>
      <c r="C325" s="38" t="s">
        <v>145</v>
      </c>
      <c r="D325" s="32">
        <f>F325+G325+H325+I325</f>
        <v>315.50000000000006</v>
      </c>
      <c r="F325" s="89">
        <v>400</v>
      </c>
      <c r="G325" s="90">
        <v>1792.4</v>
      </c>
      <c r="H325" s="90">
        <v>-1698.7</v>
      </c>
      <c r="I325" s="90">
        <v>-178.2</v>
      </c>
      <c r="J325" s="89"/>
    </row>
    <row r="326" spans="1:10" ht="30">
      <c r="A326" s="8" t="s">
        <v>203</v>
      </c>
      <c r="B326" s="9" t="s">
        <v>202</v>
      </c>
      <c r="C326" s="38" t="s">
        <v>145</v>
      </c>
      <c r="D326" s="32">
        <f>F326+I326</f>
        <v>135</v>
      </c>
      <c r="F326" s="89">
        <v>315</v>
      </c>
      <c r="G326" s="90"/>
      <c r="H326" s="90"/>
      <c r="I326" s="90">
        <v>-180</v>
      </c>
      <c r="J326" s="89"/>
    </row>
    <row r="327" spans="1:10">
      <c r="A327" s="43" t="s">
        <v>146</v>
      </c>
      <c r="B327" s="9" t="s">
        <v>147</v>
      </c>
      <c r="C327" s="38"/>
      <c r="D327" s="32">
        <f>D328+D329</f>
        <v>200</v>
      </c>
      <c r="F327" s="89"/>
      <c r="G327" s="90"/>
      <c r="H327" s="90"/>
      <c r="I327" s="90"/>
      <c r="J327" s="89"/>
    </row>
    <row r="328" spans="1:10" ht="30">
      <c r="A328" s="8" t="s">
        <v>117</v>
      </c>
      <c r="B328" s="9" t="s">
        <v>147</v>
      </c>
      <c r="C328" s="38" t="s">
        <v>142</v>
      </c>
      <c r="D328" s="32">
        <v>135</v>
      </c>
      <c r="F328" s="89"/>
      <c r="G328" s="90"/>
      <c r="H328" s="90"/>
      <c r="I328" s="90"/>
      <c r="J328" s="89"/>
    </row>
    <row r="329" spans="1:10">
      <c r="A329" s="8" t="s">
        <v>120</v>
      </c>
      <c r="B329" s="9" t="s">
        <v>147</v>
      </c>
      <c r="C329" s="38" t="s">
        <v>145</v>
      </c>
      <c r="D329" s="32">
        <v>65</v>
      </c>
      <c r="F329" s="89"/>
      <c r="G329" s="90"/>
      <c r="H329" s="90"/>
      <c r="I329" s="90"/>
      <c r="J329" s="89"/>
    </row>
    <row r="330" spans="1:10" ht="18" customHeight="1">
      <c r="A330" s="81" t="s">
        <v>135</v>
      </c>
      <c r="B330" s="44" t="s">
        <v>138</v>
      </c>
      <c r="C330" s="38"/>
      <c r="D330" s="84">
        <f>D331</f>
        <v>1273.4000000000001</v>
      </c>
      <c r="F330" s="89"/>
      <c r="G330" s="90"/>
      <c r="H330" s="90"/>
      <c r="I330" s="90"/>
      <c r="J330" s="89"/>
    </row>
    <row r="331" spans="1:10" ht="30">
      <c r="A331" s="8" t="s">
        <v>134</v>
      </c>
      <c r="B331" s="38" t="s">
        <v>139</v>
      </c>
      <c r="C331" s="38"/>
      <c r="D331" s="39">
        <f>D332</f>
        <v>1273.4000000000001</v>
      </c>
      <c r="F331" s="89"/>
      <c r="G331" s="90"/>
      <c r="H331" s="90"/>
      <c r="I331" s="90"/>
      <c r="J331" s="89"/>
    </row>
    <row r="332" spans="1:10" ht="60">
      <c r="A332" s="8" t="s">
        <v>119</v>
      </c>
      <c r="B332" s="38" t="s">
        <v>139</v>
      </c>
      <c r="C332" s="38" t="s">
        <v>137</v>
      </c>
      <c r="D332" s="39">
        <v>1273.4000000000001</v>
      </c>
      <c r="F332" s="89"/>
      <c r="G332" s="90"/>
      <c r="H332" s="90"/>
      <c r="I332" s="90"/>
      <c r="J332" s="89"/>
    </row>
    <row r="333" spans="1:10" ht="30">
      <c r="A333" s="43" t="s">
        <v>136</v>
      </c>
      <c r="B333" s="44" t="s">
        <v>140</v>
      </c>
      <c r="C333" s="45"/>
      <c r="D333" s="84">
        <f>D334</f>
        <v>793.4</v>
      </c>
      <c r="F333" s="89"/>
      <c r="G333" s="90"/>
      <c r="H333" s="90"/>
      <c r="I333" s="90"/>
      <c r="J333" s="89"/>
    </row>
    <row r="334" spans="1:10" ht="30">
      <c r="A334" s="8" t="s">
        <v>134</v>
      </c>
      <c r="B334" s="38" t="s">
        <v>141</v>
      </c>
      <c r="C334" s="38"/>
      <c r="D334" s="39">
        <f>D335+D336</f>
        <v>793.4</v>
      </c>
      <c r="F334" s="89"/>
      <c r="G334" s="90"/>
      <c r="H334" s="90"/>
      <c r="I334" s="90"/>
      <c r="J334" s="89"/>
    </row>
    <row r="335" spans="1:10" ht="63.75" customHeight="1">
      <c r="A335" s="8" t="s">
        <v>119</v>
      </c>
      <c r="B335" s="38" t="s">
        <v>141</v>
      </c>
      <c r="C335" s="38" t="s">
        <v>137</v>
      </c>
      <c r="D335" s="39">
        <f>F335+H335</f>
        <v>587.29999999999995</v>
      </c>
      <c r="F335" s="89">
        <v>555.5</v>
      </c>
      <c r="G335" s="90"/>
      <c r="H335" s="90">
        <v>31.8</v>
      </c>
      <c r="I335" s="90"/>
      <c r="J335" s="89"/>
    </row>
    <row r="336" spans="1:10" ht="30">
      <c r="A336" s="8" t="s">
        <v>117</v>
      </c>
      <c r="B336" s="38" t="s">
        <v>141</v>
      </c>
      <c r="C336" s="38" t="s">
        <v>142</v>
      </c>
      <c r="D336" s="39">
        <v>206.1</v>
      </c>
      <c r="F336" s="89"/>
      <c r="G336" s="90"/>
      <c r="H336" s="90"/>
      <c r="I336" s="90"/>
      <c r="J336" s="89"/>
    </row>
    <row r="337" spans="1:10">
      <c r="A337" s="29" t="s">
        <v>123</v>
      </c>
      <c r="B337" s="1"/>
      <c r="C337" s="1"/>
      <c r="D337" s="62">
        <f>D18+D87+D116+D131+D157+D202+D223+D287+D320+D315</f>
        <v>468833.20000000007</v>
      </c>
      <c r="E337" t="s">
        <v>355</v>
      </c>
      <c r="F337" s="89"/>
      <c r="G337" s="90"/>
      <c r="H337" s="90"/>
      <c r="I337" s="90"/>
      <c r="J337" s="89"/>
    </row>
    <row r="338" spans="1:10">
      <c r="F338" s="89"/>
      <c r="G338" s="89"/>
      <c r="H338" s="89"/>
      <c r="I338" s="89"/>
      <c r="J338" s="89"/>
    </row>
    <row r="339" spans="1:10">
      <c r="D339" s="65"/>
      <c r="F339" s="89"/>
      <c r="G339" s="89"/>
      <c r="H339" s="89"/>
      <c r="I339" s="89"/>
      <c r="J339" s="89"/>
    </row>
    <row r="340" spans="1:10">
      <c r="D340" s="65"/>
      <c r="F340" s="89"/>
      <c r="G340" s="89"/>
      <c r="H340" s="89"/>
      <c r="I340" s="89"/>
      <c r="J340" s="89"/>
    </row>
    <row r="341" spans="1:10">
      <c r="D341" s="65"/>
      <c r="F341" s="89"/>
      <c r="G341" s="89"/>
      <c r="H341" s="89"/>
      <c r="I341" s="89"/>
      <c r="J341" s="89"/>
    </row>
    <row r="342" spans="1:10">
      <c r="A342" s="5"/>
      <c r="B342" s="64"/>
      <c r="C342"/>
      <c r="D342"/>
      <c r="F342" s="89"/>
      <c r="G342" s="89"/>
      <c r="H342" s="89"/>
      <c r="I342" s="89"/>
      <c r="J342" s="89"/>
    </row>
    <row r="343" spans="1:10">
      <c r="A343" s="5"/>
      <c r="B343" s="64"/>
      <c r="C343"/>
      <c r="D343"/>
      <c r="F343" s="89"/>
      <c r="G343" s="89"/>
      <c r="H343" s="89"/>
      <c r="I343" s="89"/>
      <c r="J343" s="89"/>
    </row>
    <row r="344" spans="1:10">
      <c r="A344" s="5"/>
      <c r="B344" s="64"/>
      <c r="C344"/>
      <c r="D344" s="54"/>
      <c r="F344" s="89"/>
      <c r="G344" s="89"/>
      <c r="H344" s="89"/>
      <c r="I344" s="89"/>
      <c r="J344" s="89"/>
    </row>
    <row r="345" spans="1:10">
      <c r="A345" s="5"/>
      <c r="B345" s="68"/>
      <c r="C345"/>
      <c r="D345" s="54"/>
      <c r="F345" s="89"/>
      <c r="G345" s="89"/>
      <c r="H345" s="89"/>
      <c r="I345" s="89"/>
      <c r="J345" s="89"/>
    </row>
    <row r="346" spans="1:10">
      <c r="A346" s="5"/>
      <c r="B346" s="68"/>
      <c r="C346"/>
      <c r="D346" s="66"/>
      <c r="F346" s="89"/>
      <c r="G346" s="89"/>
      <c r="H346" s="89"/>
      <c r="I346" s="89"/>
      <c r="J346" s="89"/>
    </row>
    <row r="347" spans="1:10">
      <c r="A347" s="5"/>
      <c r="B347" s="68"/>
      <c r="C347"/>
      <c r="D347" s="66"/>
      <c r="F347" s="89"/>
      <c r="G347" s="89"/>
      <c r="H347" s="89"/>
      <c r="I347" s="89"/>
      <c r="J347" s="89"/>
    </row>
    <row r="348" spans="1:10">
      <c r="A348" s="5"/>
      <c r="B348" s="68"/>
      <c r="C348"/>
      <c r="D348" s="54"/>
      <c r="F348" s="89"/>
      <c r="G348" s="89"/>
      <c r="H348" s="89"/>
      <c r="I348" s="89"/>
      <c r="J348" s="89"/>
    </row>
    <row r="349" spans="1:10">
      <c r="A349" s="5"/>
      <c r="B349" s="68"/>
      <c r="C349"/>
      <c r="D349" s="55"/>
      <c r="F349" s="89"/>
      <c r="G349" s="89"/>
      <c r="H349" s="89"/>
      <c r="I349" s="89"/>
      <c r="J349" s="89"/>
    </row>
    <row r="350" spans="1:10">
      <c r="A350" s="5"/>
      <c r="B350" s="68"/>
      <c r="C350"/>
      <c r="D350"/>
      <c r="F350" s="89"/>
      <c r="G350" s="89"/>
      <c r="H350" s="89"/>
      <c r="I350" s="89"/>
      <c r="J350" s="89"/>
    </row>
    <row r="351" spans="1:10">
      <c r="A351" s="5"/>
      <c r="B351" s="68"/>
      <c r="C351"/>
      <c r="D351"/>
      <c r="F351" s="89"/>
      <c r="G351" s="89"/>
      <c r="H351" s="89"/>
      <c r="I351" s="89"/>
      <c r="J351" s="89"/>
    </row>
    <row r="352" spans="1:10">
      <c r="A352" s="5"/>
      <c r="B352" s="68"/>
      <c r="C352"/>
      <c r="D352"/>
      <c r="F352" s="89"/>
      <c r="G352" s="89"/>
      <c r="H352" s="89"/>
      <c r="I352" s="89"/>
      <c r="J352" s="89"/>
    </row>
    <row r="353" spans="1:10">
      <c r="A353" s="5"/>
      <c r="B353" s="69"/>
      <c r="C353"/>
      <c r="D353"/>
      <c r="F353" s="89"/>
      <c r="G353" s="89"/>
      <c r="H353" s="89"/>
      <c r="I353" s="89"/>
      <c r="J353" s="89"/>
    </row>
    <row r="354" spans="1:10">
      <c r="A354" s="5"/>
      <c r="B354" s="69"/>
      <c r="C354"/>
      <c r="D354"/>
      <c r="F354" s="89"/>
      <c r="G354" s="89"/>
      <c r="H354" s="89"/>
      <c r="I354" s="89"/>
      <c r="J354" s="89"/>
    </row>
    <row r="355" spans="1:10">
      <c r="A355" s="5"/>
      <c r="B355" s="69"/>
      <c r="C355"/>
      <c r="D355"/>
      <c r="F355" s="89"/>
      <c r="G355" s="89"/>
      <c r="H355" s="89"/>
      <c r="I355" s="89"/>
      <c r="J355" s="89"/>
    </row>
    <row r="356" spans="1:10">
      <c r="A356" s="5"/>
      <c r="B356" s="69"/>
      <c r="C356"/>
      <c r="D356"/>
      <c r="F356" s="89"/>
      <c r="G356" s="89"/>
      <c r="H356" s="89"/>
      <c r="I356" s="89"/>
      <c r="J356" s="89"/>
    </row>
    <row r="357" spans="1:10">
      <c r="A357" s="5"/>
      <c r="B357" s="69"/>
      <c r="C357"/>
      <c r="D357"/>
      <c r="F357" s="89"/>
      <c r="G357" s="89"/>
      <c r="H357" s="89"/>
      <c r="I357" s="89"/>
      <c r="J357" s="89"/>
    </row>
    <row r="358" spans="1:10">
      <c r="A358" s="5"/>
      <c r="B358" s="69"/>
      <c r="C358"/>
      <c r="D358"/>
      <c r="F358" s="89"/>
      <c r="G358" s="89"/>
      <c r="H358" s="89"/>
      <c r="I358" s="89"/>
      <c r="J358" s="89"/>
    </row>
    <row r="359" spans="1:10">
      <c r="A359" s="5"/>
      <c r="B359" s="69"/>
      <c r="C359"/>
      <c r="D359"/>
      <c r="F359" s="89"/>
      <c r="G359" s="89"/>
      <c r="H359" s="89"/>
      <c r="I359" s="89"/>
      <c r="J359" s="89"/>
    </row>
    <row r="360" spans="1:10">
      <c r="A360" s="5"/>
      <c r="B360" s="69"/>
      <c r="C360"/>
      <c r="D360"/>
      <c r="F360" s="89"/>
      <c r="G360" s="89"/>
      <c r="H360" s="89"/>
      <c r="I360" s="89"/>
      <c r="J360" s="89"/>
    </row>
    <row r="361" spans="1:10">
      <c r="A361" s="5"/>
      <c r="B361" s="69"/>
      <c r="C361"/>
      <c r="D361"/>
      <c r="F361" s="89"/>
      <c r="G361" s="89"/>
      <c r="H361" s="89"/>
      <c r="I361" s="89"/>
      <c r="J361" s="89"/>
    </row>
    <row r="362" spans="1:10">
      <c r="A362" s="5"/>
      <c r="B362" s="69"/>
      <c r="C362"/>
      <c r="D362"/>
      <c r="F362" s="89"/>
      <c r="G362" s="89"/>
      <c r="H362" s="89"/>
      <c r="I362" s="89"/>
      <c r="J362" s="89"/>
    </row>
    <row r="363" spans="1:10">
      <c r="A363" s="5"/>
      <c r="B363" s="69"/>
      <c r="C363"/>
      <c r="D363"/>
      <c r="F363" s="89"/>
      <c r="G363" s="89"/>
      <c r="H363" s="89"/>
      <c r="I363" s="89"/>
      <c r="J363" s="89"/>
    </row>
    <row r="364" spans="1:10">
      <c r="A364" s="5"/>
      <c r="B364" s="69"/>
      <c r="C364"/>
      <c r="D364"/>
      <c r="F364" s="89"/>
      <c r="G364" s="89"/>
      <c r="H364" s="89"/>
      <c r="I364" s="89"/>
      <c r="J364" s="89"/>
    </row>
    <row r="365" spans="1:10">
      <c r="A365" s="5"/>
      <c r="B365" s="69"/>
      <c r="C365"/>
      <c r="D365"/>
      <c r="F365" s="89"/>
      <c r="G365" s="89"/>
      <c r="H365" s="89"/>
      <c r="I365" s="89"/>
      <c r="J365" s="89"/>
    </row>
    <row r="366" spans="1:10">
      <c r="A366" s="5"/>
      <c r="B366" s="69"/>
      <c r="C366"/>
      <c r="D366"/>
      <c r="F366" s="89"/>
      <c r="G366" s="89"/>
      <c r="H366" s="89"/>
      <c r="I366" s="89"/>
      <c r="J366" s="89"/>
    </row>
    <row r="367" spans="1:10">
      <c r="A367" s="5"/>
      <c r="B367" s="68"/>
      <c r="C367"/>
      <c r="D367" s="66"/>
    </row>
    <row r="368" spans="1:10">
      <c r="D368" s="68"/>
    </row>
  </sheetData>
  <mergeCells count="12">
    <mergeCell ref="B1:D1"/>
    <mergeCell ref="B2:D2"/>
    <mergeCell ref="B3:D3"/>
    <mergeCell ref="B4:D4"/>
    <mergeCell ref="A13:D13"/>
    <mergeCell ref="A14:D14"/>
    <mergeCell ref="A11:D11"/>
    <mergeCell ref="A12:D12"/>
    <mergeCell ref="B6:D6"/>
    <mergeCell ref="A7:D7"/>
    <mergeCell ref="A8:D8"/>
    <mergeCell ref="A9:D9"/>
  </mergeCells>
  <pageMargins left="0.70866141732283472" right="0.19685039370078741" top="0.15748031496062992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62"/>
  <sheetViews>
    <sheetView workbookViewId="0">
      <selection activeCell="A10" sqref="A10"/>
    </sheetView>
  </sheetViews>
  <sheetFormatPr defaultRowHeight="15"/>
  <cols>
    <col min="1" max="1" width="74.28515625" customWidth="1"/>
    <col min="2" max="2" width="12.85546875" customWidth="1"/>
  </cols>
  <sheetData>
    <row r="1" spans="1:2" ht="43.5">
      <c r="A1" s="10" t="s">
        <v>30</v>
      </c>
      <c r="B1" s="11"/>
    </row>
    <row r="2" spans="1:2" ht="30">
      <c r="A2" s="7" t="s">
        <v>0</v>
      </c>
      <c r="B2" s="11"/>
    </row>
    <row r="3" spans="1:2">
      <c r="A3" s="11" t="s">
        <v>165</v>
      </c>
      <c r="B3" s="12" t="e">
        <f>Лист1!#REF!</f>
        <v>#REF!</v>
      </c>
    </row>
    <row r="4" spans="1:2">
      <c r="A4" s="11" t="s">
        <v>168</v>
      </c>
      <c r="B4" s="13" t="e">
        <f>Лист1!#REF!</f>
        <v>#REF!</v>
      </c>
    </row>
    <row r="5" spans="1:2">
      <c r="A5" s="7" t="s">
        <v>4</v>
      </c>
      <c r="B5" s="11"/>
    </row>
    <row r="6" spans="1:2">
      <c r="A6" s="11" t="s">
        <v>165</v>
      </c>
      <c r="B6" s="4">
        <v>440</v>
      </c>
    </row>
    <row r="7" spans="1:2" ht="30">
      <c r="A7" s="7" t="s">
        <v>6</v>
      </c>
      <c r="B7" s="11"/>
    </row>
    <row r="8" spans="1:2">
      <c r="A8" s="11" t="s">
        <v>165</v>
      </c>
      <c r="B8" s="11" t="e">
        <f>Лист1!#REF!</f>
        <v>#REF!</v>
      </c>
    </row>
    <row r="9" spans="1:2">
      <c r="A9" s="11" t="s">
        <v>168</v>
      </c>
      <c r="B9" s="4" t="e">
        <f>Лист1!#REF!</f>
        <v>#REF!</v>
      </c>
    </row>
    <row r="10" spans="1:2" ht="60">
      <c r="A10" s="7" t="s">
        <v>101</v>
      </c>
      <c r="B10" s="11"/>
    </row>
    <row r="11" spans="1:2">
      <c r="A11" s="11" t="s">
        <v>165</v>
      </c>
      <c r="B11" s="4" t="e">
        <f>Лист1!#REF!</f>
        <v>#REF!</v>
      </c>
    </row>
    <row r="12" spans="1:2" ht="28.5">
      <c r="A12" s="6" t="s">
        <v>118</v>
      </c>
      <c r="B12" s="11"/>
    </row>
    <row r="13" spans="1:2">
      <c r="A13" s="11" t="s">
        <v>165</v>
      </c>
      <c r="B13" s="4" t="e">
        <f>Лист1!#REF!</f>
        <v>#REF!</v>
      </c>
    </row>
    <row r="14" spans="1:2" ht="42.75">
      <c r="A14" s="6" t="s">
        <v>150</v>
      </c>
      <c r="B14" s="11"/>
    </row>
    <row r="15" spans="1:2" ht="30">
      <c r="A15" s="7" t="s">
        <v>12</v>
      </c>
      <c r="B15" s="11"/>
    </row>
    <row r="16" spans="1:2">
      <c r="A16" s="11" t="s">
        <v>165</v>
      </c>
      <c r="B16" s="12" t="e">
        <f>Лист1!#REF!</f>
        <v>#REF!</v>
      </c>
    </row>
    <row r="17" spans="1:2">
      <c r="A17" s="11" t="s">
        <v>168</v>
      </c>
      <c r="B17" s="13">
        <v>1</v>
      </c>
    </row>
    <row r="18" spans="1:2" ht="30">
      <c r="A18" s="7" t="s">
        <v>14</v>
      </c>
      <c r="B18" s="11"/>
    </row>
    <row r="19" spans="1:2">
      <c r="A19" s="11" t="s">
        <v>165</v>
      </c>
      <c r="B19" s="4">
        <v>70</v>
      </c>
    </row>
    <row r="20" spans="1:2" ht="60">
      <c r="A20" s="7" t="s">
        <v>103</v>
      </c>
      <c r="B20" s="4">
        <v>1537.4</v>
      </c>
    </row>
    <row r="21" spans="1:2" ht="42.75">
      <c r="A21" s="6" t="s">
        <v>105</v>
      </c>
      <c r="B21" s="11"/>
    </row>
    <row r="22" spans="1:2" ht="45">
      <c r="A22" s="7" t="s">
        <v>129</v>
      </c>
      <c r="B22" s="11"/>
    </row>
    <row r="23" spans="1:2">
      <c r="A23" s="11" t="s">
        <v>165</v>
      </c>
      <c r="B23" s="4">
        <v>763</v>
      </c>
    </row>
    <row r="24" spans="1:2" ht="42.75">
      <c r="A24" s="6" t="s">
        <v>15</v>
      </c>
      <c r="B24" s="11"/>
    </row>
    <row r="25" spans="1:2" ht="45">
      <c r="A25" s="7" t="s">
        <v>16</v>
      </c>
      <c r="B25" s="11"/>
    </row>
    <row r="26" spans="1:2">
      <c r="A26" s="11" t="s">
        <v>165</v>
      </c>
      <c r="B26" s="4" t="e">
        <f>Лист1!#REF!</f>
        <v>#REF!</v>
      </c>
    </row>
    <row r="27" spans="1:2">
      <c r="A27" s="11" t="s">
        <v>168</v>
      </c>
      <c r="B27" s="4">
        <v>3770</v>
      </c>
    </row>
    <row r="28" spans="1:2">
      <c r="A28" s="11" t="s">
        <v>167</v>
      </c>
      <c r="B28" s="4">
        <v>251</v>
      </c>
    </row>
    <row r="29" spans="1:2">
      <c r="A29" s="7" t="s">
        <v>18</v>
      </c>
      <c r="B29" s="4"/>
    </row>
    <row r="30" spans="1:2">
      <c r="A30" s="11" t="s">
        <v>165</v>
      </c>
      <c r="B30" s="4">
        <v>221.6</v>
      </c>
    </row>
    <row r="31" spans="1:2">
      <c r="A31" s="11" t="s">
        <v>168</v>
      </c>
      <c r="B31" s="4">
        <v>1</v>
      </c>
    </row>
    <row r="32" spans="1:2">
      <c r="A32" s="11" t="s">
        <v>167</v>
      </c>
      <c r="B32" s="4">
        <v>2000</v>
      </c>
    </row>
    <row r="33" spans="1:2" ht="42.75">
      <c r="A33" s="6" t="s">
        <v>20</v>
      </c>
      <c r="B33" s="4"/>
    </row>
    <row r="34" spans="1:2" ht="45">
      <c r="A34" s="7" t="s">
        <v>21</v>
      </c>
      <c r="B34" s="4"/>
    </row>
    <row r="35" spans="1:2">
      <c r="A35" s="11" t="s">
        <v>165</v>
      </c>
      <c r="B35" s="4" t="e">
        <f>Лист1!#REF!</f>
        <v>#REF!</v>
      </c>
    </row>
    <row r="36" spans="1:2">
      <c r="A36" s="11" t="s">
        <v>168</v>
      </c>
      <c r="B36" s="4" t="e">
        <f>Лист1!#REF!</f>
        <v>#REF!</v>
      </c>
    </row>
    <row r="37" spans="1:2">
      <c r="A37" s="11" t="s">
        <v>167</v>
      </c>
      <c r="B37" s="4">
        <v>11107</v>
      </c>
    </row>
    <row r="38" spans="1:2" ht="30">
      <c r="A38" s="7" t="s">
        <v>23</v>
      </c>
      <c r="B38" s="4"/>
    </row>
    <row r="39" spans="1:2">
      <c r="A39" s="11" t="s">
        <v>165</v>
      </c>
      <c r="B39" s="4">
        <v>100</v>
      </c>
    </row>
    <row r="40" spans="1:2" ht="45">
      <c r="A40" s="7" t="s">
        <v>25</v>
      </c>
      <c r="B40" s="4"/>
    </row>
    <row r="41" spans="1:2">
      <c r="A41" s="11" t="s">
        <v>165</v>
      </c>
      <c r="B41" s="4">
        <v>54.3</v>
      </c>
    </row>
    <row r="42" spans="1:2">
      <c r="A42" s="11" t="s">
        <v>168</v>
      </c>
      <c r="B42" s="4">
        <v>4245</v>
      </c>
    </row>
    <row r="43" spans="1:2" ht="71.25">
      <c r="A43" s="3" t="s">
        <v>26</v>
      </c>
      <c r="B43" s="4"/>
    </row>
    <row r="44" spans="1:2" ht="30">
      <c r="A44" s="2" t="s">
        <v>27</v>
      </c>
      <c r="B44" s="4"/>
    </row>
    <row r="45" spans="1:2">
      <c r="A45" s="11" t="s">
        <v>165</v>
      </c>
      <c r="B45" s="4" t="e">
        <f>Лист1!#REF!</f>
        <v>#REF!</v>
      </c>
    </row>
    <row r="46" spans="1:2">
      <c r="A46" s="11" t="s">
        <v>168</v>
      </c>
      <c r="B46" s="4" t="e">
        <f>Лист1!#REF!</f>
        <v>#REF!</v>
      </c>
    </row>
    <row r="47" spans="1:2">
      <c r="A47" s="11" t="s">
        <v>166</v>
      </c>
      <c r="B47" s="4" t="e">
        <f>Лист1!#REF!</f>
        <v>#REF!</v>
      </c>
    </row>
    <row r="48" spans="1:2">
      <c r="A48" s="11" t="s">
        <v>167</v>
      </c>
      <c r="B48" s="4" t="e">
        <f>Лист1!#REF!</f>
        <v>#REF!</v>
      </c>
    </row>
    <row r="49" spans="1:2" ht="30">
      <c r="A49" s="2" t="s">
        <v>29</v>
      </c>
      <c r="B49" s="4"/>
    </row>
    <row r="50" spans="1:2">
      <c r="A50" s="11" t="s">
        <v>165</v>
      </c>
      <c r="B50" s="4">
        <v>3473.3</v>
      </c>
    </row>
    <row r="51" spans="1:2" ht="30">
      <c r="A51" s="2" t="s">
        <v>131</v>
      </c>
      <c r="B51" s="4"/>
    </row>
    <row r="52" spans="1:2">
      <c r="A52" s="11" t="s">
        <v>165</v>
      </c>
      <c r="B52" s="4" t="e">
        <f>Лист1!#REF!</f>
        <v>#REF!</v>
      </c>
    </row>
    <row r="53" spans="1:2">
      <c r="A53" s="11" t="s">
        <v>168</v>
      </c>
      <c r="B53" s="4" t="e">
        <f>Лист1!#REF!</f>
        <v>#REF!</v>
      </c>
    </row>
    <row r="54" spans="1:2" ht="45">
      <c r="A54" s="2" t="s">
        <v>133</v>
      </c>
      <c r="B54" s="4"/>
    </row>
    <row r="55" spans="1:2" ht="15.75" thickBot="1">
      <c r="A55" s="14" t="s">
        <v>165</v>
      </c>
      <c r="B55" s="24">
        <v>672</v>
      </c>
    </row>
    <row r="56" spans="1:2">
      <c r="A56" s="15" t="s">
        <v>165</v>
      </c>
      <c r="B56" s="16" t="e">
        <f>B3+B6+B8+B11+B13+B16+B19+B20+B23+B26+B30+B35+B41+B45+B50+B52+B55+B39</f>
        <v>#REF!</v>
      </c>
    </row>
    <row r="57" spans="1:2">
      <c r="A57" s="17" t="s">
        <v>169</v>
      </c>
      <c r="B57" s="18" t="e">
        <f>B4+B9+B17+B27+B31+B36+B42+B46+B53</f>
        <v>#REF!</v>
      </c>
    </row>
    <row r="58" spans="1:2">
      <c r="A58" s="17" t="s">
        <v>170</v>
      </c>
      <c r="B58" s="18" t="e">
        <f>B47</f>
        <v>#REF!</v>
      </c>
    </row>
    <row r="59" spans="1:2">
      <c r="A59" s="17" t="s">
        <v>171</v>
      </c>
      <c r="B59" s="18" t="e">
        <f>B28+B32+B37+B48</f>
        <v>#REF!</v>
      </c>
    </row>
    <row r="60" spans="1:2">
      <c r="A60" s="19" t="s">
        <v>173</v>
      </c>
      <c r="B60" s="20" t="e">
        <f>SUM(B56:B59)</f>
        <v>#REF!</v>
      </c>
    </row>
    <row r="61" spans="1:2">
      <c r="A61" s="17" t="s">
        <v>174</v>
      </c>
      <c r="B61" s="23">
        <f>Лист1!D321</f>
        <v>2702.3</v>
      </c>
    </row>
    <row r="62" spans="1:2" ht="15.75" thickBot="1">
      <c r="A62" s="21" t="s">
        <v>172</v>
      </c>
      <c r="B62" s="22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Sobraniye</cp:lastModifiedBy>
  <cp:lastPrinted>2023-04-26T13:10:28Z</cp:lastPrinted>
  <dcterms:created xsi:type="dcterms:W3CDTF">2015-11-25T05:41:51Z</dcterms:created>
  <dcterms:modified xsi:type="dcterms:W3CDTF">2023-04-26T13:10:31Z</dcterms:modified>
</cp:coreProperties>
</file>