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5" i="1"/>
  <c r="G16" i="1"/>
  <c r="G17" i="1"/>
  <c r="G18" i="1"/>
  <c r="G19" i="1"/>
  <c r="G20" i="1"/>
  <c r="G22" i="1"/>
  <c r="G23" i="1"/>
  <c r="G24" i="1"/>
  <c r="G25" i="1"/>
  <c r="G27" i="1"/>
  <c r="G29" i="1"/>
  <c r="G31" i="1"/>
  <c r="G32" i="1"/>
  <c r="G33" i="1"/>
  <c r="G34" i="1"/>
  <c r="G38" i="1"/>
  <c r="G40" i="1"/>
  <c r="G41" i="1"/>
  <c r="G42" i="1"/>
  <c r="G43" i="1"/>
  <c r="G44" i="1"/>
  <c r="G45" i="1"/>
  <c r="G46" i="1"/>
  <c r="G48" i="1"/>
  <c r="G50" i="1"/>
  <c r="G51" i="1"/>
  <c r="D26" i="1"/>
  <c r="G26" i="1" s="1"/>
  <c r="D14" i="1"/>
  <c r="G14" i="1" s="1"/>
  <c r="D25" i="1"/>
  <c r="E55" i="1"/>
  <c r="F55" i="1"/>
  <c r="C26" i="1"/>
  <c r="C25" i="1"/>
  <c r="C6" i="1" s="1"/>
  <c r="C55" i="1" s="1"/>
  <c r="C14" i="1"/>
  <c r="D6" i="1" l="1"/>
  <c r="D55" i="1" l="1"/>
  <c r="G6" i="1"/>
  <c r="G55" i="1" s="1"/>
</calcChain>
</file>

<file path=xl/sharedStrings.xml><?xml version="1.0" encoding="utf-8"?>
<sst xmlns="http://schemas.openxmlformats.org/spreadsheetml/2006/main" count="191" uniqueCount="170">
  <si>
    <t>(тыс. рублей)</t>
  </si>
  <si>
    <t>Код бюджетной классификации</t>
  </si>
  <si>
    <t>Наименование доходов</t>
  </si>
  <si>
    <t>% исполнения плана</t>
  </si>
  <si>
    <t>1 00 00000 00 0000 000</t>
  </si>
  <si>
    <t>НАЛОГОВЫЕ И НЕНАЛОГОВЫЕ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</si>
  <si>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</si>
  <si>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</si>
  <si>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</si>
  <si>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</si>
  <si>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</si>
  <si>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</si>
  <si>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</si>
  <si>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Итого налоговых доходов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</si>
  <si>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</si>
  <si>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</si>
  <si>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</si>
  <si>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</si>
  <si>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</si>
  <si>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</si>
  <si>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Прочие доходы от компенсации затрат государства</t>
  </si>
  <si>
    <t>1 14 02000 00 0000 000</t>
  </si>
  <si>
    <t>Доходы от реализации имущества, находящегося в государственной и муниципальной собственности(за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</si>
  <si>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</si>
  <si>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</si>
  <si>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</si>
  <si>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</si>
  <si>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Итого неналоговых доходов</t>
  </si>
  <si>
    <t>2 00 00000 00 0000 000</t>
  </si>
  <si>
    <t>БЕЗВОЗМЕЗДНЫЕ ПОСТУПЛЕНИЯ</t>
  </si>
  <si>
    <t>Дотации бюджетам муниципальных районов на выравнивание бюджетной обеспеченности</t>
  </si>
  <si>
    <t xml:space="preserve">Дотации бюджетам муниципальных районов на поддержку мер по обеспечению сбалансированности бюджетов </t>
  </si>
  <si>
    <t>Дотации муниципальным образованиям, которым присвоено почетное звание Псковской области "Край партизанской славы"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</si>
  <si>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</si>
  <si>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1 01 02000 01 0000 000 </t>
  </si>
  <si>
    <t>1 03 02000 01 0000 000</t>
  </si>
  <si>
    <t>1 05 01000 00 0000 000</t>
  </si>
  <si>
    <t>1 05 02000 02 0000 000</t>
  </si>
  <si>
    <t>1 05 03000 01 0000 000</t>
  </si>
  <si>
    <t>1 05 04000 02 0000 000</t>
  </si>
  <si>
    <t>1 08 03000 01 0000 000</t>
  </si>
  <si>
    <t>1 11 05010 00 0000 000</t>
  </si>
  <si>
    <t>1 11 05030 00 0000 000</t>
  </si>
  <si>
    <t>1 11 05320 00 0000 000</t>
  </si>
  <si>
    <t>1 11 07010 00 0000 000</t>
  </si>
  <si>
    <t>1 11 09040 00 0000 000</t>
  </si>
  <si>
    <t>1 12 01000 01 0000 000</t>
  </si>
  <si>
    <t>1 13 02990 00 0000 000</t>
  </si>
  <si>
    <t>2 02 15001 05 0000 000</t>
  </si>
  <si>
    <t>2 02 40014 05 0000 000</t>
  </si>
  <si>
    <t>2 02 15002 05 0000 000</t>
  </si>
  <si>
    <t>2 02 19999 05 9190 000</t>
  </si>
  <si>
    <t>Факт за 2021 год</t>
  </si>
  <si>
    <t>Субсидии на приобретение оборудования и материалов для модернизации систем коммунальной инфраструктуры</t>
  </si>
  <si>
    <t>0,0</t>
  </si>
  <si>
    <t>3000,0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</si>
  <si>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</si>
  <si>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21156,5</t>
  </si>
  <si>
    <t>27479,0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</si>
  <si>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</si>
  <si>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606,1</t>
  </si>
  <si>
    <t>2021,0</t>
  </si>
  <si>
    <t>2020,2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</si>
  <si>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</si>
  <si>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2848,2</t>
  </si>
  <si>
    <t>606,0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</si>
  <si>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</si>
  <si>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6617,8</t>
  </si>
  <si>
    <t>8946,0</t>
  </si>
  <si>
    <t>9580,0</t>
  </si>
  <si>
    <t>550,0</t>
  </si>
  <si>
    <t>Субсидии бюджетам муниципальных районов на реализацию мероприятий по обеспечению жильем молодых семей</t>
  </si>
  <si>
    <t>2519,5</t>
  </si>
  <si>
    <t>578,6</t>
  </si>
  <si>
    <t>Субсидии бюджетам муниципальных районов на поддержку отрасли культуры</t>
  </si>
  <si>
    <t>32636,7</t>
  </si>
  <si>
    <t>Субсидии бюджетам муниципальных районов на реализацию программ формирования современной городской среды</t>
  </si>
  <si>
    <t>9192,0</t>
  </si>
  <si>
    <t>5846,0</t>
  </si>
  <si>
    <t>5740,6</t>
  </si>
  <si>
    <t>Субсидии бюджетам муниципальных районов на обеспечение комплексного развития сельских территорий</t>
  </si>
  <si>
    <t>341,3</t>
  </si>
  <si>
    <t>Субвенции бюджетам муниципальных районов на ежемесячное денежное вознаграждение за классное руководство</t>
  </si>
  <si>
    <t>1188,0</t>
  </si>
  <si>
    <t>1239,0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</si>
  <si>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</si>
  <si>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2773,3</t>
  </si>
  <si>
    <t>4253,0</t>
  </si>
  <si>
    <t>3100,0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</si>
  <si>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</si>
  <si>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1660,5</t>
  </si>
  <si>
    <t>1978,0</t>
  </si>
  <si>
    <t>4181,0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</si>
  <si>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</si>
  <si>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402,2</t>
  </si>
  <si>
    <t>441,3</t>
  </si>
  <si>
    <t>455,9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</si>
  <si>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</si>
  <si>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3,5</t>
  </si>
  <si>
    <t>34,0</t>
  </si>
  <si>
    <t>34,2</t>
  </si>
  <si>
    <t>Субвенции бюджетам муниципальных районов на проведение Всероссийской переписи населения 2020 года</t>
  </si>
  <si>
    <t>9634,3</t>
  </si>
  <si>
    <t>14823,0</t>
  </si>
  <si>
    <t>22035,4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</si>
  <si>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</si>
  <si>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7698,7</t>
  </si>
  <si>
    <t>7968,0</t>
  </si>
  <si>
    <t>7733,9</t>
  </si>
  <si>
    <t>Доходы бюджетов муниципальных районов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</si>
  <si>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</si>
  <si>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2 02 20077 05 00000 000</t>
  </si>
  <si>
    <t>2 02 20216 05 0000 000</t>
  </si>
  <si>
    <t>2 02 25097 05 0000 000</t>
  </si>
  <si>
    <t>2 02 25299 05 0000 000</t>
  </si>
  <si>
    <t>2 02 25304 05 0000 000</t>
  </si>
  <si>
    <t>2 02 25491 05 0000 000</t>
  </si>
  <si>
    <t>2 02 25497 05 0000 000</t>
  </si>
  <si>
    <t>2 02 25519 05 00000 000</t>
  </si>
  <si>
    <t>2 02 25555 05 0000 000</t>
  </si>
  <si>
    <t>2 02 25576 05 0000 000</t>
  </si>
  <si>
    <t>2 02 30021 05 0000 000</t>
  </si>
  <si>
    <t>2 02 30029 05 0000 000</t>
  </si>
  <si>
    <t>2 02 35082 05 0000 000</t>
  </si>
  <si>
    <t>2 02 35118 05 0000 000</t>
  </si>
  <si>
    <t>2 02 35120 0 50000 000</t>
  </si>
  <si>
    <t>2 02 35469 05 0000 000</t>
  </si>
  <si>
    <t>2 02 45303 05 0000 000</t>
  </si>
  <si>
    <t>2 18 25555 05 0000 000</t>
  </si>
  <si>
    <t>2 19 25555 05 0000 000</t>
  </si>
  <si>
    <t>14014,5</t>
  </si>
  <si>
    <t>12706,0</t>
  </si>
  <si>
    <t>112954,8</t>
  </si>
  <si>
    <t>132454,2</t>
  </si>
  <si>
    <t>0</t>
  </si>
  <si>
    <t>653,5</t>
  </si>
  <si>
    <t>654</t>
  </si>
  <si>
    <t>2843,7</t>
  </si>
  <si>
    <t>Прочие субсидии бюджетам муниципальных районов</t>
  </si>
  <si>
    <t>2 02 29999 05 0000 000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</si>
  <si>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</si>
  <si>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</si>
  <si>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</si>
  <si>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2 02 45160 05 0000 000</t>
  </si>
  <si>
    <t>2 02 49999 05 0000 000</t>
  </si>
  <si>
    <t>Прочие межбюджетные трансферты, передаваемые бюджетам муниципальных районов</t>
  </si>
  <si>
    <t>2 02 45160 0 50000  000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</si>
  <si>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</si>
  <si>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ВСЕГО</t>
  </si>
  <si>
    <t>7=6/4</t>
  </si>
  <si>
    <t>Примечания</t>
  </si>
  <si>
    <t>В связи с увеличением количества совершенных прочих юридически значимых действий</t>
  </si>
  <si>
    <t>Причинами являются: недопоступление арендной платы, в связи с уменьшением количества договоров аренды,возвратами излишне уплаченных платежей и задолжнностью арендаторов</t>
  </si>
  <si>
    <t>Расторгнут договор</t>
  </si>
  <si>
    <t>Рост налогооблагаемой базы, втом чиле по крупным организациям ООО "ВСТЦ"</t>
  </si>
  <si>
    <t>Рост налогоплательщиков, уплачивающих налог, взимаемый с применением  упрощенной системы налогообложения</t>
  </si>
  <si>
    <t>Переход налогоплательщиков на ЕНВД</t>
  </si>
  <si>
    <t>Поступления, носящие разовый характер</t>
  </si>
  <si>
    <t>Уменьшения налогоплательщиков, уплачивающий налог на патент</t>
  </si>
  <si>
    <t>Увеличение количества договоров по аренде имущества</t>
  </si>
  <si>
    <t>Поступления, носящие разовый характер (оплата судебных издержек, связанных с рассмотрением гражданского дела Арбитражным судом)</t>
  </si>
  <si>
    <t>В связи с невыпонением плана приватизации муниципального имущества из-за несостаявшихся аукционов по причине отсутствия спроса</t>
  </si>
  <si>
    <t>Поступления носят разовый характер</t>
  </si>
  <si>
    <t>В связи с невыпонением плана продажи земельных участков из-за несостаявшихся аукционов по причине отсутствия спроса</t>
  </si>
  <si>
    <t xml:space="preserve">Увеличение поступления от МУП Невельского района "Центральная районная  Аптека №55" </t>
  </si>
  <si>
    <t>Дополнительное поступление целевых средств из областного бюджета для решения вопросов местного значения</t>
  </si>
  <si>
    <t>Факт за 2022 год</t>
  </si>
  <si>
    <t>Первоначальный годовой план за 2022 год</t>
  </si>
  <si>
    <t>уточненный годовой план за 2022 год</t>
  </si>
  <si>
    <t>Сведения о фактический поступлениях доходов по видам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</si>
</sst>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  <numFmt numFmtId="166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9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" fontId="5" fillId="0" borderId="2">
      <alignment horizontal="center" vertical="center" shrinkToFit="1"/>
    </xf>
    <xf numFmtId="49" fontId="5" fillId="0" borderId="3">
      <alignment horizontal="left" vertical="center" wrapText="1" indent="1"/>
    </xf>
    <xf numFmtId="4" fontId="5" fillId="0" borderId="2">
      <alignment horizontal="right" vertical="center" shrinkToFit="1"/>
    </xf>
    <xf numFmtId="49" fontId="9" fillId="0" borderId="3">
      <alignment horizontal="left" vertical="center" wrapText="1" indent="1"/>
    </xf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164" fontId="0" fillId="0" borderId="1" xfId="0" applyNumberFormat="1" applyBorder="1"/>
    <xf numFmtId="164" fontId="4" fillId="0" borderId="1" xfId="0" applyNumberFormat="1" applyFont="1" applyBorder="1"/>
    <xf numFmtId="164" fontId="2" fillId="0" borderId="1" xfId="0" applyNumberFormat="1" applyFont="1" applyBorder="1"/>
    <xf numFmtId="165" fontId="0" fillId="0" borderId="1" xfId="1" applyNumberFormat="1" applyFont="1" applyBorder="1"/>
    <xf numFmtId="165" fontId="4" fillId="0" borderId="1" xfId="1" applyNumberFormat="1" applyFont="1" applyBorder="1"/>
    <xf numFmtId="165" fontId="2" fillId="0" borderId="1" xfId="1" applyNumberFormat="1" applyFont="1" applyBorder="1"/>
    <xf numFmtId="0" fontId="7" fillId="2" borderId="1" xfId="0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 applyProtection="1">
      <alignment horizontal="center" vertical="center" shrinkToFit="1"/>
    </xf>
    <xf numFmtId="49" fontId="1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wrapText="1"/>
    </xf>
    <xf numFmtId="165" fontId="4" fillId="0" borderId="1" xfId="1" applyNumberFormat="1" applyFont="1" applyBorder="1" applyAlignment="1">
      <alignment wrapText="1"/>
    </xf>
    <xf numFmtId="165" fontId="2" fillId="0" borderId="1" xfId="1" applyNumberFormat="1" applyFont="1" applyBorder="1" applyAlignment="1">
      <alignment wrapText="1"/>
    </xf>
    <xf numFmtId="165" fontId="0" fillId="0" borderId="1" xfId="0" applyNumberFormat="1" applyBorder="1"/>
    <xf numFmtId="0" fontId="0" fillId="0" borderId="1" xfId="0" applyBorder="1" applyAlignment="1">
      <alignment horizontal="center"/>
    </xf>
    <xf numFmtId="166" fontId="2" fillId="0" borderId="1" xfId="0" applyNumberFormat="1" applyFont="1" applyBorder="1"/>
    <xf numFmtId="166" fontId="0" fillId="0" borderId="1" xfId="0" applyNumberFormat="1" applyFont="1" applyBorder="1"/>
    <xf numFmtId="0" fontId="2" fillId="0" borderId="1" xfId="0" applyFont="1" applyFill="1" applyBorder="1" applyAlignment="1">
      <alignment horizont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65" fontId="0" fillId="2" borderId="1" xfId="1" applyNumberFormat="1" applyFont="1" applyFill="1" applyBorder="1" applyAlignment="1">
      <alignment wrapText="1"/>
    </xf>
    <xf numFmtId="164" fontId="0" fillId="2" borderId="1" xfId="0" applyNumberFormat="1" applyFill="1" applyBorder="1"/>
    <xf numFmtId="166" fontId="0" fillId="2" borderId="1" xfId="0" applyNumberFormat="1" applyFont="1" applyFill="1" applyBorder="1"/>
    <xf numFmtId="165" fontId="0" fillId="2" borderId="1" xfId="1" applyNumberFormat="1" applyFont="1" applyFill="1" applyBorder="1"/>
    <xf numFmtId="49" fontId="6" fillId="2" borderId="1" xfId="2" applyNumberFormat="1" applyFont="1" applyFill="1" applyBorder="1" applyAlignment="1" applyProtection="1">
      <alignment horizontal="center" vertical="center" shrinkToFit="1"/>
    </xf>
    <xf numFmtId="49" fontId="6" fillId="2" borderId="1" xfId="3" applyNumberFormat="1" applyFont="1" applyFill="1" applyBorder="1" applyAlignment="1" applyProtection="1">
      <alignment horizontal="left" vertical="center" wrapText="1"/>
    </xf>
    <xf numFmtId="0" fontId="6" fillId="2" borderId="1" xfId="3" applyNumberFormat="1" applyFont="1" applyFill="1" applyBorder="1" applyAlignment="1" applyProtection="1">
      <alignment horizontal="center" vertical="center" wrapText="1"/>
    </xf>
    <xf numFmtId="49" fontId="6" fillId="2" borderId="1" xfId="3" applyNumberFormat="1" applyFont="1" applyFill="1" applyBorder="1" applyAlignment="1" applyProtection="1">
      <alignment horizontal="center" vertical="center" wrapText="1"/>
    </xf>
    <xf numFmtId="164" fontId="6" fillId="2" borderId="1" xfId="4" applyNumberFormat="1" applyFont="1" applyFill="1" applyBorder="1" applyAlignment="1" applyProtection="1">
      <alignment horizontal="center" vertical="center" shrinkToFit="1"/>
    </xf>
    <xf numFmtId="166" fontId="0" fillId="2" borderId="1" xfId="0" applyNumberFormat="1" applyFont="1" applyFill="1" applyBorder="1" applyAlignment="1">
      <alignment vertical="center"/>
    </xf>
    <xf numFmtId="0" fontId="6" fillId="2" borderId="1" xfId="1" applyNumberFormat="1" applyFont="1" applyFill="1" applyBorder="1" applyAlignment="1" applyProtection="1">
      <alignment horizontal="center" vertical="center" wrapText="1"/>
    </xf>
    <xf numFmtId="165" fontId="6" fillId="2" borderId="1" xfId="1" applyNumberFormat="1" applyFont="1" applyFill="1" applyBorder="1" applyAlignment="1" applyProtection="1">
      <alignment horizontal="center" vertical="center" wrapText="1"/>
    </xf>
    <xf numFmtId="165" fontId="6" fillId="2" borderId="1" xfId="1" applyNumberFormat="1" applyFont="1" applyFill="1" applyBorder="1" applyAlignment="1" applyProtection="1">
      <alignment horizontal="center" vertical="center" shrinkToFit="1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 vertical="center" wrapText="1"/>
    </xf>
    <xf numFmtId="49" fontId="6" fillId="2" borderId="1" xfId="5" applyNumberFormat="1" applyFont="1" applyFill="1" applyBorder="1" applyAlignment="1" applyProtection="1">
      <alignment horizontal="left" vertical="center" wrapText="1"/>
    </xf>
    <xf numFmtId="0" fontId="0" fillId="0" borderId="4" xfId="0" applyBorder="1"/>
    <xf numFmtId="0" fontId="0" fillId="0" borderId="5" xfId="0" applyBorder="1"/>
    <xf numFmtId="165" fontId="0" fillId="2" borderId="1" xfId="0" applyNumberFormat="1" applyFill="1" applyBorder="1"/>
    <xf numFmtId="0" fontId="12" fillId="0" borderId="0" xfId="0" applyFont="1"/>
  </cellXfs>
  <cellStyles count="6">
    <cellStyle name="xl29" xfId="5"/>
    <cellStyle name="xl29 2" xfId="3"/>
    <cellStyle name="xl40 2" xfId="2"/>
    <cellStyle name="xl46" xfId="4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selection activeCell="C4" sqref="C4"/>
    </sheetView>
  </sheetViews>
  <sheetFormatPr defaultRowHeight="15" x14ac:dyDescent="0.25"/>
  <cols>
    <col min="1" max="1" width="21.42578125" customWidth="1"/>
    <col min="2" max="2" width="31.140625" customWidth="1"/>
    <col min="3" max="3" width="12.7109375" customWidth="1"/>
    <col min="4" max="4" width="13.28515625" customWidth="1"/>
    <col min="5" max="6" width="12.42578125" customWidth="1"/>
    <col min="7" max="7" width="9.28515625" customWidth="1"/>
    <col min="8" max="8" width="59.140625" customWidth="1"/>
  </cols>
  <sheetData>
    <row r="1" spans="1:8" ht="18.75" x14ac:dyDescent="0.3">
      <c r="C1" s="46" t="s">
        <v>169</v>
      </c>
      <c r="D1" s="46"/>
      <c r="E1" s="46"/>
      <c r="F1" s="46"/>
      <c r="G1" s="46"/>
    </row>
    <row r="3" spans="1:8" x14ac:dyDescent="0.25">
      <c r="F3" t="s">
        <v>0</v>
      </c>
    </row>
    <row r="4" spans="1:8" ht="60" x14ac:dyDescent="0.25">
      <c r="A4" s="4" t="s">
        <v>1</v>
      </c>
      <c r="B4" s="4" t="s">
        <v>2</v>
      </c>
      <c r="C4" s="4" t="s">
        <v>52</v>
      </c>
      <c r="D4" s="4" t="s">
        <v>167</v>
      </c>
      <c r="E4" s="4" t="s">
        <v>168</v>
      </c>
      <c r="F4" s="4" t="s">
        <v>166</v>
      </c>
      <c r="G4" s="4" t="s">
        <v>3</v>
      </c>
      <c r="H4" s="24" t="s">
        <v>150</v>
      </c>
    </row>
    <row r="5" spans="1:8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  <c r="G5" s="21" t="s">
        <v>149</v>
      </c>
      <c r="H5" s="21">
        <v>8</v>
      </c>
    </row>
    <row r="6" spans="1:8" x14ac:dyDescent="0.25">
      <c r="A6" s="5" t="s">
        <v>4</v>
      </c>
      <c r="B6" s="5" t="s">
        <v>5</v>
      </c>
      <c r="C6" s="13">
        <f>C14+C25</f>
        <v>97709.000000000015</v>
      </c>
      <c r="D6" s="13">
        <f>D14+D25</f>
        <v>101388.2</v>
      </c>
      <c r="E6" s="10">
        <v>108988.2</v>
      </c>
      <c r="F6" s="10">
        <v>117634.1</v>
      </c>
      <c r="G6" s="22">
        <f>F6/D6*100</f>
        <v>116.02346229640136</v>
      </c>
      <c r="H6" s="1"/>
    </row>
    <row r="7" spans="1:8" ht="62.25" customHeight="1" x14ac:dyDescent="0.25">
      <c r="A7" s="25" t="s">
        <v>34</v>
      </c>
      <c r="B7" s="26" t="s">
        <v>6</v>
      </c>
      <c r="C7" s="27">
        <v>67979.199999999997</v>
      </c>
      <c r="D7" s="27">
        <v>69233</v>
      </c>
      <c r="E7" s="28">
        <v>75233</v>
      </c>
      <c r="F7" s="28">
        <v>81935.600000000006</v>
      </c>
      <c r="G7" s="29">
        <f t="shared" ref="G7:G51" si="0">F7/D7*100</f>
        <v>118.34760879927204</v>
      </c>
      <c r="H7" s="26" t="s">
        <v>154</v>
      </c>
    </row>
    <row r="8" spans="1:8" ht="60" x14ac:dyDescent="0.25">
      <c r="A8" s="25" t="s">
        <v>35</v>
      </c>
      <c r="B8" s="26" t="s">
        <v>7</v>
      </c>
      <c r="C8" s="27">
        <v>11317.9</v>
      </c>
      <c r="D8" s="27">
        <v>13541</v>
      </c>
      <c r="E8" s="28">
        <v>13541</v>
      </c>
      <c r="F8" s="28">
        <v>14309.1</v>
      </c>
      <c r="G8" s="29">
        <f t="shared" si="0"/>
        <v>105.67240233365337</v>
      </c>
      <c r="H8" s="25"/>
    </row>
    <row r="9" spans="1:8" ht="45" x14ac:dyDescent="0.25">
      <c r="A9" s="25" t="s">
        <v>36</v>
      </c>
      <c r="B9" s="26" t="s">
        <v>8</v>
      </c>
      <c r="C9" s="27">
        <v>7061.1</v>
      </c>
      <c r="D9" s="27">
        <v>7707</v>
      </c>
      <c r="E9" s="28">
        <v>7707</v>
      </c>
      <c r="F9" s="28">
        <v>9497</v>
      </c>
      <c r="G9" s="29">
        <f t="shared" si="0"/>
        <v>123.22563902945373</v>
      </c>
      <c r="H9" s="26" t="s">
        <v>155</v>
      </c>
    </row>
    <row r="10" spans="1:8" ht="45" x14ac:dyDescent="0.25">
      <c r="A10" s="1" t="s">
        <v>37</v>
      </c>
      <c r="B10" s="2" t="s">
        <v>9</v>
      </c>
      <c r="C10" s="17">
        <v>316.2</v>
      </c>
      <c r="D10" s="17">
        <v>271</v>
      </c>
      <c r="E10" s="8">
        <v>271</v>
      </c>
      <c r="F10" s="8">
        <v>-24.1</v>
      </c>
      <c r="G10" s="23">
        <f t="shared" si="0"/>
        <v>-8.8929889298892988</v>
      </c>
      <c r="H10" s="2" t="s">
        <v>156</v>
      </c>
    </row>
    <row r="11" spans="1:8" ht="30" x14ac:dyDescent="0.25">
      <c r="A11" s="25" t="s">
        <v>38</v>
      </c>
      <c r="B11" s="26" t="s">
        <v>10</v>
      </c>
      <c r="C11" s="27">
        <v>15.8</v>
      </c>
      <c r="D11" s="27">
        <v>18</v>
      </c>
      <c r="E11" s="28">
        <v>18</v>
      </c>
      <c r="F11" s="28">
        <v>29.8</v>
      </c>
      <c r="G11" s="29">
        <f t="shared" si="0"/>
        <v>165.55555555555557</v>
      </c>
      <c r="H11" s="26" t="s">
        <v>157</v>
      </c>
    </row>
    <row r="12" spans="1:8" ht="45" x14ac:dyDescent="0.25">
      <c r="A12" s="25" t="s">
        <v>39</v>
      </c>
      <c r="B12" s="26" t="s">
        <v>11</v>
      </c>
      <c r="C12" s="27">
        <v>2427.1</v>
      </c>
      <c r="D12" s="27">
        <v>2190</v>
      </c>
      <c r="E12" s="28">
        <v>2190</v>
      </c>
      <c r="F12" s="28">
        <v>1543.5</v>
      </c>
      <c r="G12" s="29">
        <f t="shared" si="0"/>
        <v>70.479452054794521</v>
      </c>
      <c r="H12" s="2" t="s">
        <v>158</v>
      </c>
    </row>
    <row r="13" spans="1:8" ht="60" x14ac:dyDescent="0.25">
      <c r="A13" s="25" t="s">
        <v>40</v>
      </c>
      <c r="B13" s="26" t="s">
        <v>12</v>
      </c>
      <c r="C13" s="27">
        <v>2390.1</v>
      </c>
      <c r="D13" s="27">
        <v>2170</v>
      </c>
      <c r="E13" s="28">
        <v>2170</v>
      </c>
      <c r="F13" s="28">
        <v>3120.8</v>
      </c>
      <c r="G13" s="29">
        <f t="shared" si="0"/>
        <v>143.81566820276498</v>
      </c>
      <c r="H13" s="26" t="s">
        <v>151</v>
      </c>
    </row>
    <row r="14" spans="1:8" x14ac:dyDescent="0.25">
      <c r="A14" s="6"/>
      <c r="B14" s="7" t="s">
        <v>13</v>
      </c>
      <c r="C14" s="18">
        <f>SUM(C7:C13)</f>
        <v>91507.400000000009</v>
      </c>
      <c r="D14" s="18">
        <f>SUM(D7:D13)</f>
        <v>95130</v>
      </c>
      <c r="E14" s="9">
        <v>101130</v>
      </c>
      <c r="F14" s="9">
        <v>110411.7</v>
      </c>
      <c r="G14" s="22">
        <f t="shared" si="0"/>
        <v>116.06401766004414</v>
      </c>
      <c r="H14" s="1"/>
    </row>
    <row r="15" spans="1:8" ht="120" x14ac:dyDescent="0.25">
      <c r="A15" s="25" t="s">
        <v>41</v>
      </c>
      <c r="B15" s="26" t="s">
        <v>14</v>
      </c>
      <c r="C15" s="27">
        <v>3055.4</v>
      </c>
      <c r="D15" s="27">
        <v>3430</v>
      </c>
      <c r="E15" s="28">
        <v>3430</v>
      </c>
      <c r="F15" s="28">
        <v>2881.6</v>
      </c>
      <c r="G15" s="29">
        <f t="shared" si="0"/>
        <v>84.011661807580168</v>
      </c>
      <c r="H15" s="26" t="s">
        <v>152</v>
      </c>
    </row>
    <row r="16" spans="1:8" ht="180" x14ac:dyDescent="0.25">
      <c r="A16" s="1" t="s">
        <v>42</v>
      </c>
      <c r="B16" s="2" t="s">
        <v>15</v>
      </c>
      <c r="C16" s="17">
        <v>68.5</v>
      </c>
      <c r="D16" s="17">
        <v>34.4</v>
      </c>
      <c r="E16" s="1">
        <v>34.4</v>
      </c>
      <c r="F16" s="1">
        <v>34.4</v>
      </c>
      <c r="G16" s="23">
        <f t="shared" si="0"/>
        <v>100</v>
      </c>
      <c r="H16" s="1"/>
    </row>
    <row r="17" spans="1:8" ht="90" x14ac:dyDescent="0.25">
      <c r="A17" s="25" t="s">
        <v>43</v>
      </c>
      <c r="B17" s="26" t="s">
        <v>16</v>
      </c>
      <c r="C17" s="27">
        <v>5.3</v>
      </c>
      <c r="D17" s="27">
        <v>8.3000000000000007</v>
      </c>
      <c r="E17" s="25">
        <v>8.3000000000000007</v>
      </c>
      <c r="F17" s="25">
        <v>0.3</v>
      </c>
      <c r="G17" s="29">
        <f t="shared" si="0"/>
        <v>3.6144578313253009</v>
      </c>
      <c r="H17" s="25" t="s">
        <v>153</v>
      </c>
    </row>
    <row r="18" spans="1:8" ht="90" x14ac:dyDescent="0.25">
      <c r="A18" s="25" t="s">
        <v>44</v>
      </c>
      <c r="B18" s="26" t="s">
        <v>17</v>
      </c>
      <c r="C18" s="27">
        <v>106.4</v>
      </c>
      <c r="D18" s="27">
        <v>14.5</v>
      </c>
      <c r="E18" s="25">
        <v>14.5</v>
      </c>
      <c r="F18" s="25">
        <v>19.7</v>
      </c>
      <c r="G18" s="29">
        <f t="shared" si="0"/>
        <v>135.86206896551724</v>
      </c>
      <c r="H18" s="26" t="s">
        <v>164</v>
      </c>
    </row>
    <row r="19" spans="1:8" ht="180" x14ac:dyDescent="0.25">
      <c r="A19" s="25" t="s">
        <v>45</v>
      </c>
      <c r="B19" s="26" t="s">
        <v>18</v>
      </c>
      <c r="C19" s="27">
        <v>725.1</v>
      </c>
      <c r="D19" s="27">
        <v>649</v>
      </c>
      <c r="E19" s="30">
        <v>649</v>
      </c>
      <c r="F19" s="30">
        <v>818.2</v>
      </c>
      <c r="G19" s="29">
        <f t="shared" si="0"/>
        <v>126.07087827426811</v>
      </c>
      <c r="H19" s="25" t="s">
        <v>159</v>
      </c>
    </row>
    <row r="20" spans="1:8" ht="45" x14ac:dyDescent="0.25">
      <c r="A20" s="25" t="s">
        <v>46</v>
      </c>
      <c r="B20" s="26" t="s">
        <v>19</v>
      </c>
      <c r="C20" s="27">
        <v>622.4</v>
      </c>
      <c r="D20" s="27">
        <v>530</v>
      </c>
      <c r="E20" s="30">
        <v>530</v>
      </c>
      <c r="F20" s="30">
        <v>730.3</v>
      </c>
      <c r="G20" s="29">
        <f t="shared" si="0"/>
        <v>137.79245283018867</v>
      </c>
      <c r="H20" s="25"/>
    </row>
    <row r="21" spans="1:8" ht="45" x14ac:dyDescent="0.25">
      <c r="A21" s="1" t="s">
        <v>47</v>
      </c>
      <c r="B21" s="2" t="s">
        <v>20</v>
      </c>
      <c r="C21" s="17">
        <v>5.3</v>
      </c>
      <c r="D21" s="17">
        <v>0</v>
      </c>
      <c r="E21" s="1">
        <v>0</v>
      </c>
      <c r="F21" s="1">
        <v>60</v>
      </c>
      <c r="G21" s="23"/>
      <c r="H21" s="2" t="s">
        <v>160</v>
      </c>
    </row>
    <row r="22" spans="1:8" ht="180" x14ac:dyDescent="0.25">
      <c r="A22" s="25" t="s">
        <v>21</v>
      </c>
      <c r="B22" s="26" t="s">
        <v>22</v>
      </c>
      <c r="C22" s="27">
        <v>453</v>
      </c>
      <c r="D22" s="27">
        <v>193</v>
      </c>
      <c r="E22" s="30">
        <v>1793</v>
      </c>
      <c r="F22" s="30">
        <v>95.5</v>
      </c>
      <c r="G22" s="29">
        <f t="shared" si="0"/>
        <v>49.481865284974091</v>
      </c>
      <c r="H22" s="26" t="s">
        <v>161</v>
      </c>
    </row>
    <row r="23" spans="1:8" ht="105" x14ac:dyDescent="0.25">
      <c r="A23" s="25" t="s">
        <v>23</v>
      </c>
      <c r="B23" s="26" t="s">
        <v>24</v>
      </c>
      <c r="C23" s="27">
        <v>321.39999999999998</v>
      </c>
      <c r="D23" s="27">
        <v>747</v>
      </c>
      <c r="E23" s="30">
        <v>747</v>
      </c>
      <c r="F23" s="30">
        <v>556.79999999999995</v>
      </c>
      <c r="G23" s="29">
        <f t="shared" si="0"/>
        <v>74.53815261044177</v>
      </c>
      <c r="H23" s="26" t="s">
        <v>163</v>
      </c>
    </row>
    <row r="24" spans="1:8" ht="30" x14ac:dyDescent="0.25">
      <c r="A24" s="25" t="s">
        <v>25</v>
      </c>
      <c r="B24" s="26" t="s">
        <v>26</v>
      </c>
      <c r="C24" s="27">
        <v>838.8</v>
      </c>
      <c r="D24" s="27">
        <v>652</v>
      </c>
      <c r="E24" s="30">
        <v>652</v>
      </c>
      <c r="F24" s="30">
        <v>2025.6</v>
      </c>
      <c r="G24" s="29">
        <f t="shared" si="0"/>
        <v>310.67484662576686</v>
      </c>
      <c r="H24" s="25" t="s">
        <v>162</v>
      </c>
    </row>
    <row r="25" spans="1:8" x14ac:dyDescent="0.25">
      <c r="A25" s="1"/>
      <c r="B25" s="7" t="s">
        <v>27</v>
      </c>
      <c r="C25" s="18">
        <f>C15+C16+C17+C18+C19+C20+C21+C22+C23+C24</f>
        <v>6201.6</v>
      </c>
      <c r="D25" s="18">
        <f>D15+D16+D17+D18+D19+D20+D21+D22+D23+D24</f>
        <v>6258.2000000000007</v>
      </c>
      <c r="E25" s="12">
        <v>7858.2</v>
      </c>
      <c r="F25" s="12">
        <v>7222.4</v>
      </c>
      <c r="G25" s="22">
        <f t="shared" si="0"/>
        <v>115.40698603432295</v>
      </c>
      <c r="H25" s="1"/>
    </row>
    <row r="26" spans="1:8" ht="45" x14ac:dyDescent="0.25">
      <c r="A26" s="5" t="s">
        <v>28</v>
      </c>
      <c r="B26" s="3" t="s">
        <v>29</v>
      </c>
      <c r="C26" s="19">
        <f>C27+C28+C29+C30+C31+C32+C33+C34+C35+C36+C37+C38+C39+C40+C41+C42+C43+C44+C45+C46+C47+C48+C49+C50+C51+C52+C53+C54</f>
        <v>327458.5</v>
      </c>
      <c r="D26" s="19">
        <f>D27+D28+D29+D30+D31+D32+D33+D34+D35+D36+D37+D38+D39+D40+D41+D42+D43+D44+D45+D46+D47+D48+D49+D50+D51+D52+D53+D54</f>
        <v>279515.09999999998</v>
      </c>
      <c r="E26" s="13">
        <v>338355.3</v>
      </c>
      <c r="F26" s="13">
        <v>328657.90000000002</v>
      </c>
      <c r="G26" s="22">
        <f t="shared" si="0"/>
        <v>117.58144729926936</v>
      </c>
      <c r="H26" s="2" t="s">
        <v>165</v>
      </c>
    </row>
    <row r="27" spans="1:8" ht="60" x14ac:dyDescent="0.25">
      <c r="A27" s="1" t="s">
        <v>48</v>
      </c>
      <c r="B27" s="2" t="s">
        <v>30</v>
      </c>
      <c r="C27" s="17">
        <v>73278</v>
      </c>
      <c r="D27" s="17">
        <v>77066</v>
      </c>
      <c r="E27" s="11">
        <v>77066</v>
      </c>
      <c r="F27" s="11">
        <v>77066</v>
      </c>
      <c r="G27" s="23">
        <f t="shared" si="0"/>
        <v>100</v>
      </c>
      <c r="H27" s="1"/>
    </row>
    <row r="28" spans="1:8" ht="75" x14ac:dyDescent="0.25">
      <c r="A28" s="25" t="s">
        <v>50</v>
      </c>
      <c r="B28" s="26" t="s">
        <v>31</v>
      </c>
      <c r="C28" s="27">
        <v>20293</v>
      </c>
      <c r="D28" s="27">
        <v>0</v>
      </c>
      <c r="E28" s="30">
        <v>23693</v>
      </c>
      <c r="F28" s="30">
        <v>23693</v>
      </c>
      <c r="G28" s="29"/>
      <c r="H28" s="25"/>
    </row>
    <row r="29" spans="1:8" ht="75" x14ac:dyDescent="0.25">
      <c r="A29" s="25" t="s">
        <v>51</v>
      </c>
      <c r="B29" s="26" t="s">
        <v>32</v>
      </c>
      <c r="C29" s="27">
        <v>500</v>
      </c>
      <c r="D29" s="27">
        <v>500</v>
      </c>
      <c r="E29" s="30">
        <v>500</v>
      </c>
      <c r="F29" s="30">
        <v>500</v>
      </c>
      <c r="G29" s="29">
        <f t="shared" si="0"/>
        <v>100</v>
      </c>
      <c r="H29" s="25"/>
    </row>
    <row r="30" spans="1:8" ht="78.75" x14ac:dyDescent="0.25">
      <c r="A30" s="31" t="s">
        <v>111</v>
      </c>
      <c r="B30" s="32" t="s">
        <v>53</v>
      </c>
      <c r="C30" s="33" t="s">
        <v>54</v>
      </c>
      <c r="D30" s="34" t="s">
        <v>54</v>
      </c>
      <c r="E30" s="34" t="s">
        <v>55</v>
      </c>
      <c r="F30" s="35">
        <v>3000</v>
      </c>
      <c r="G30" s="29"/>
      <c r="H30" s="25"/>
    </row>
    <row r="31" spans="1:8" ht="204.75" x14ac:dyDescent="0.25">
      <c r="A31" s="15" t="s">
        <v>112</v>
      </c>
      <c r="B31" s="32" t="s">
        <v>56</v>
      </c>
      <c r="C31" s="33" t="s">
        <v>57</v>
      </c>
      <c r="D31" s="34" t="s">
        <v>58</v>
      </c>
      <c r="E31" s="34" t="s">
        <v>58</v>
      </c>
      <c r="F31" s="35">
        <v>23061.1</v>
      </c>
      <c r="G31" s="36">
        <f t="shared" si="0"/>
        <v>83.922631827941331</v>
      </c>
      <c r="H31" s="25"/>
    </row>
    <row r="32" spans="1:8" ht="157.5" x14ac:dyDescent="0.25">
      <c r="A32" s="15" t="s">
        <v>113</v>
      </c>
      <c r="B32" s="32" t="s">
        <v>59</v>
      </c>
      <c r="C32" s="33" t="s">
        <v>60</v>
      </c>
      <c r="D32" s="34" t="s">
        <v>61</v>
      </c>
      <c r="E32" s="34" t="s">
        <v>62</v>
      </c>
      <c r="F32" s="35">
        <v>2020.2</v>
      </c>
      <c r="G32" s="36">
        <f t="shared" si="0"/>
        <v>99.96041563582385</v>
      </c>
      <c r="H32" s="25"/>
    </row>
    <row r="33" spans="1:8" ht="173.25" x14ac:dyDescent="0.25">
      <c r="A33" s="15" t="s">
        <v>114</v>
      </c>
      <c r="B33" s="32" t="s">
        <v>63</v>
      </c>
      <c r="C33" s="33" t="s">
        <v>64</v>
      </c>
      <c r="D33" s="34" t="s">
        <v>65</v>
      </c>
      <c r="E33" s="34" t="s">
        <v>60</v>
      </c>
      <c r="F33" s="35">
        <v>595</v>
      </c>
      <c r="G33" s="36">
        <f t="shared" si="0"/>
        <v>98.184818481848183</v>
      </c>
      <c r="H33" s="25"/>
    </row>
    <row r="34" spans="1:8" ht="157.5" x14ac:dyDescent="0.25">
      <c r="A34" s="15" t="s">
        <v>115</v>
      </c>
      <c r="B34" s="32" t="s">
        <v>66</v>
      </c>
      <c r="C34" s="33" t="s">
        <v>67</v>
      </c>
      <c r="D34" s="34" t="s">
        <v>68</v>
      </c>
      <c r="E34" s="34" t="s">
        <v>69</v>
      </c>
      <c r="F34" s="35">
        <v>8596.9</v>
      </c>
      <c r="G34" s="36">
        <f t="shared" si="0"/>
        <v>96.09769729488039</v>
      </c>
      <c r="H34" s="25"/>
    </row>
    <row r="35" spans="1:8" ht="157.5" x14ac:dyDescent="0.25">
      <c r="A35" s="15" t="s">
        <v>116</v>
      </c>
      <c r="B35" s="32" t="s">
        <v>59</v>
      </c>
      <c r="C35" s="33" t="s">
        <v>70</v>
      </c>
      <c r="D35" s="34" t="s">
        <v>54</v>
      </c>
      <c r="E35" s="34" t="s">
        <v>54</v>
      </c>
      <c r="F35" s="35">
        <v>0</v>
      </c>
      <c r="G35" s="36"/>
      <c r="H35" s="25"/>
    </row>
    <row r="36" spans="1:8" ht="78.75" x14ac:dyDescent="0.25">
      <c r="A36" s="15" t="s">
        <v>117</v>
      </c>
      <c r="B36" s="32" t="s">
        <v>71</v>
      </c>
      <c r="C36" s="33" t="s">
        <v>72</v>
      </c>
      <c r="D36" s="34" t="s">
        <v>54</v>
      </c>
      <c r="E36" s="34" t="s">
        <v>73</v>
      </c>
      <c r="F36" s="35">
        <v>578.6</v>
      </c>
      <c r="G36" s="36"/>
      <c r="H36" s="25"/>
    </row>
    <row r="37" spans="1:8" ht="47.25" x14ac:dyDescent="0.25">
      <c r="A37" s="15" t="s">
        <v>118</v>
      </c>
      <c r="B37" s="32" t="s">
        <v>74</v>
      </c>
      <c r="C37" s="33" t="s">
        <v>75</v>
      </c>
      <c r="D37" s="34" t="s">
        <v>54</v>
      </c>
      <c r="E37" s="34" t="s">
        <v>54</v>
      </c>
      <c r="F37" s="35">
        <v>0</v>
      </c>
      <c r="G37" s="36"/>
      <c r="H37" s="25"/>
    </row>
    <row r="38" spans="1:8" ht="78.75" x14ac:dyDescent="0.25">
      <c r="A38" s="15" t="s">
        <v>119</v>
      </c>
      <c r="B38" s="32" t="s">
        <v>76</v>
      </c>
      <c r="C38" s="33" t="s">
        <v>77</v>
      </c>
      <c r="D38" s="34" t="s">
        <v>78</v>
      </c>
      <c r="E38" s="34" t="s">
        <v>79</v>
      </c>
      <c r="F38" s="35">
        <v>5740.6</v>
      </c>
      <c r="G38" s="36">
        <f t="shared" si="0"/>
        <v>98.197057817310991</v>
      </c>
      <c r="H38" s="25"/>
    </row>
    <row r="39" spans="1:8" ht="78.75" x14ac:dyDescent="0.25">
      <c r="A39" s="15" t="s">
        <v>120</v>
      </c>
      <c r="B39" s="32" t="s">
        <v>80</v>
      </c>
      <c r="C39" s="33" t="s">
        <v>81</v>
      </c>
      <c r="D39" s="34" t="s">
        <v>54</v>
      </c>
      <c r="E39" s="34" t="s">
        <v>54</v>
      </c>
      <c r="F39" s="35">
        <v>0</v>
      </c>
      <c r="G39" s="36"/>
      <c r="H39" s="25"/>
    </row>
    <row r="40" spans="1:8" ht="31.5" x14ac:dyDescent="0.25">
      <c r="A40" s="15" t="s">
        <v>139</v>
      </c>
      <c r="B40" s="32" t="s">
        <v>138</v>
      </c>
      <c r="C40" s="37">
        <v>9282.1</v>
      </c>
      <c r="D40" s="38" t="s">
        <v>131</v>
      </c>
      <c r="E40" s="38" t="s">
        <v>130</v>
      </c>
      <c r="F40" s="39">
        <v>13453.2</v>
      </c>
      <c r="G40" s="36">
        <f t="shared" si="0"/>
        <v>105.88068628994176</v>
      </c>
      <c r="H40" s="25"/>
    </row>
    <row r="41" spans="1:8" ht="78.75" x14ac:dyDescent="0.25">
      <c r="A41" s="15" t="s">
        <v>121</v>
      </c>
      <c r="B41" s="32" t="s">
        <v>82</v>
      </c>
      <c r="C41" s="33" t="s">
        <v>83</v>
      </c>
      <c r="D41" s="34" t="s">
        <v>84</v>
      </c>
      <c r="E41" s="34" t="s">
        <v>84</v>
      </c>
      <c r="F41" s="35">
        <v>1239</v>
      </c>
      <c r="G41" s="36">
        <f t="shared" si="0"/>
        <v>100</v>
      </c>
      <c r="H41" s="25"/>
    </row>
    <row r="42" spans="1:8" ht="86.25" customHeight="1" x14ac:dyDescent="0.25">
      <c r="A42" s="15" t="s">
        <v>141</v>
      </c>
      <c r="B42" s="32" t="s">
        <v>140</v>
      </c>
      <c r="C42" s="37">
        <v>120981.5</v>
      </c>
      <c r="D42" s="38" t="s">
        <v>132</v>
      </c>
      <c r="E42" s="38" t="s">
        <v>133</v>
      </c>
      <c r="F42" s="39">
        <v>131104.29999999999</v>
      </c>
      <c r="G42" s="36">
        <f t="shared" si="0"/>
        <v>116.06793159741771</v>
      </c>
      <c r="H42" s="25"/>
    </row>
    <row r="43" spans="1:8" ht="173.25" x14ac:dyDescent="0.25">
      <c r="A43" s="15" t="s">
        <v>122</v>
      </c>
      <c r="B43" s="32" t="s">
        <v>85</v>
      </c>
      <c r="C43" s="33" t="s">
        <v>86</v>
      </c>
      <c r="D43" s="34" t="s">
        <v>87</v>
      </c>
      <c r="E43" s="34" t="s">
        <v>88</v>
      </c>
      <c r="F43" s="35">
        <v>3080</v>
      </c>
      <c r="G43" s="36">
        <f t="shared" si="0"/>
        <v>72.41946861039267</v>
      </c>
      <c r="H43" s="25"/>
    </row>
    <row r="44" spans="1:8" ht="141.75" x14ac:dyDescent="0.25">
      <c r="A44" s="15" t="s">
        <v>123</v>
      </c>
      <c r="B44" s="32" t="s">
        <v>89</v>
      </c>
      <c r="C44" s="33" t="s">
        <v>90</v>
      </c>
      <c r="D44" s="34" t="s">
        <v>91</v>
      </c>
      <c r="E44" s="34" t="s">
        <v>92</v>
      </c>
      <c r="F44" s="35">
        <v>4181</v>
      </c>
      <c r="G44" s="36">
        <f t="shared" si="0"/>
        <v>211.37512639029322</v>
      </c>
      <c r="H44" s="25"/>
    </row>
    <row r="45" spans="1:8" ht="110.25" x14ac:dyDescent="0.25">
      <c r="A45" s="15" t="s">
        <v>124</v>
      </c>
      <c r="B45" s="32" t="s">
        <v>93</v>
      </c>
      <c r="C45" s="33" t="s">
        <v>94</v>
      </c>
      <c r="D45" s="34" t="s">
        <v>95</v>
      </c>
      <c r="E45" s="34" t="s">
        <v>96</v>
      </c>
      <c r="F45" s="35">
        <v>436.9</v>
      </c>
      <c r="G45" s="36">
        <f t="shared" si="0"/>
        <v>99.00294584183095</v>
      </c>
      <c r="H45" s="25"/>
    </row>
    <row r="46" spans="1:8" ht="141.75" x14ac:dyDescent="0.25">
      <c r="A46" s="15" t="s">
        <v>125</v>
      </c>
      <c r="B46" s="32" t="s">
        <v>97</v>
      </c>
      <c r="C46" s="33" t="s">
        <v>98</v>
      </c>
      <c r="D46" s="34" t="s">
        <v>99</v>
      </c>
      <c r="E46" s="34" t="s">
        <v>100</v>
      </c>
      <c r="F46" s="35">
        <v>34.200000000000003</v>
      </c>
      <c r="G46" s="36">
        <f t="shared" si="0"/>
        <v>100.58823529411765</v>
      </c>
      <c r="H46" s="25"/>
    </row>
    <row r="47" spans="1:8" ht="78.75" x14ac:dyDescent="0.25">
      <c r="A47" s="16" t="s">
        <v>126</v>
      </c>
      <c r="B47" s="40" t="s">
        <v>101</v>
      </c>
      <c r="C47" s="14">
        <v>360.5</v>
      </c>
      <c r="D47" s="34" t="s">
        <v>54</v>
      </c>
      <c r="E47" s="34" t="s">
        <v>54</v>
      </c>
      <c r="F47" s="35">
        <v>0</v>
      </c>
      <c r="G47" s="36"/>
      <c r="H47" s="25"/>
    </row>
    <row r="48" spans="1:8" ht="141.75" x14ac:dyDescent="0.25">
      <c r="A48" s="15" t="s">
        <v>49</v>
      </c>
      <c r="B48" s="32" t="s">
        <v>33</v>
      </c>
      <c r="C48" s="33" t="s">
        <v>102</v>
      </c>
      <c r="D48" s="34" t="s">
        <v>103</v>
      </c>
      <c r="E48" s="34" t="s">
        <v>104</v>
      </c>
      <c r="F48" s="35">
        <v>19969.599999999999</v>
      </c>
      <c r="G48" s="36">
        <f t="shared" si="0"/>
        <v>134.72036699723401</v>
      </c>
      <c r="H48" s="25"/>
    </row>
    <row r="49" spans="1:8" ht="125.25" customHeight="1" x14ac:dyDescent="0.25">
      <c r="A49" s="16" t="s">
        <v>143</v>
      </c>
      <c r="B49" s="41" t="s">
        <v>142</v>
      </c>
      <c r="C49" s="14">
        <v>1539.3</v>
      </c>
      <c r="D49" s="34" t="s">
        <v>134</v>
      </c>
      <c r="E49" s="34" t="s">
        <v>134</v>
      </c>
      <c r="F49" s="35">
        <v>0</v>
      </c>
      <c r="G49" s="36"/>
      <c r="H49" s="25"/>
    </row>
    <row r="50" spans="1:8" ht="157.5" x14ac:dyDescent="0.25">
      <c r="A50" s="15" t="s">
        <v>127</v>
      </c>
      <c r="B50" s="32" t="s">
        <v>105</v>
      </c>
      <c r="C50" s="33" t="s">
        <v>106</v>
      </c>
      <c r="D50" s="34" t="s">
        <v>107</v>
      </c>
      <c r="E50" s="34" t="s">
        <v>108</v>
      </c>
      <c r="F50" s="35">
        <v>7475.4</v>
      </c>
      <c r="G50" s="36">
        <f t="shared" si="0"/>
        <v>93.817771084337338</v>
      </c>
      <c r="H50" s="25"/>
    </row>
    <row r="51" spans="1:8" ht="51" customHeight="1" x14ac:dyDescent="0.25">
      <c r="A51" s="15" t="s">
        <v>144</v>
      </c>
      <c r="B51" s="32" t="s">
        <v>145</v>
      </c>
      <c r="C51" s="33" t="s">
        <v>135</v>
      </c>
      <c r="D51" s="34" t="s">
        <v>136</v>
      </c>
      <c r="E51" s="34" t="s">
        <v>137</v>
      </c>
      <c r="F51" s="35">
        <v>2832.9</v>
      </c>
      <c r="G51" s="36">
        <f t="shared" si="0"/>
        <v>433.16513761467894</v>
      </c>
      <c r="H51" s="25"/>
    </row>
    <row r="52" spans="1:8" ht="120.75" customHeight="1" x14ac:dyDescent="0.25">
      <c r="A52" s="16" t="s">
        <v>146</v>
      </c>
      <c r="B52" s="42" t="s">
        <v>147</v>
      </c>
      <c r="C52" s="14">
        <v>742</v>
      </c>
      <c r="D52" s="34" t="s">
        <v>134</v>
      </c>
      <c r="E52" s="34" t="s">
        <v>134</v>
      </c>
      <c r="F52" s="35">
        <v>0</v>
      </c>
      <c r="G52" s="36"/>
      <c r="H52" s="25"/>
    </row>
    <row r="53" spans="1:8" ht="173.25" x14ac:dyDescent="0.25">
      <c r="A53" s="16" t="s">
        <v>128</v>
      </c>
      <c r="B53" s="41" t="s">
        <v>109</v>
      </c>
      <c r="C53" s="14">
        <v>70</v>
      </c>
      <c r="D53" s="34" t="s">
        <v>54</v>
      </c>
      <c r="E53" s="34" t="s">
        <v>54</v>
      </c>
      <c r="F53" s="35">
        <v>0</v>
      </c>
      <c r="G53" s="36"/>
      <c r="H53" s="25"/>
    </row>
    <row r="54" spans="1:8" ht="110.25" x14ac:dyDescent="0.25">
      <c r="A54" s="16" t="s">
        <v>129</v>
      </c>
      <c r="B54" s="41" t="s">
        <v>110</v>
      </c>
      <c r="C54" s="14">
        <v>-70</v>
      </c>
      <c r="D54" s="34" t="s">
        <v>54</v>
      </c>
      <c r="E54" s="34" t="s">
        <v>54</v>
      </c>
      <c r="F54" s="35">
        <v>0</v>
      </c>
      <c r="G54" s="36"/>
      <c r="H54" s="25"/>
    </row>
    <row r="55" spans="1:8" x14ac:dyDescent="0.25">
      <c r="A55" s="43" t="s">
        <v>148</v>
      </c>
      <c r="B55" s="44"/>
      <c r="C55" s="20">
        <f>C6+C26</f>
        <v>425167.5</v>
      </c>
      <c r="D55" s="20">
        <f>D6+D26</f>
        <v>380903.3</v>
      </c>
      <c r="E55" s="45">
        <f>E6+E26</f>
        <v>447343.5</v>
      </c>
      <c r="F55" s="20">
        <f>F6+F26</f>
        <v>446292</v>
      </c>
      <c r="G55" s="20">
        <f>G6+G26</f>
        <v>233.60490959567073</v>
      </c>
      <c r="H55" s="1"/>
    </row>
  </sheetData>
  <mergeCells count="1">
    <mergeCell ref="A55:B5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2023-03-03T07:12:13Z</cp:lastPrinted>
  <dcterms:created xsi:type="dcterms:W3CDTF">2023-02-27T12:04:07Z</dcterms:created>
  <dcterms:modified xsi:type="dcterms:W3CDTF">2023-03-22T12:17:12Z</dcterms:modified>
</cp:coreProperties>
</file>