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0" windowWidth="19440" windowHeight="1488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5" i="1"/>
  <c r="E15" i="1"/>
  <c r="F15" i="1" s="1"/>
  <c r="D15" i="1"/>
  <c r="C15" i="1"/>
  <c r="B9" i="2" l="1"/>
  <c r="B36" i="2"/>
  <c r="B11" i="2" l="1"/>
  <c r="B61" i="2" l="1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<sst xmlns="http://schemas.openxmlformats.org/spreadsheetml/2006/main" count="101" uniqueCount="73">
  <si>
    <t>Подпрограмма муниципальной программы «Развитие дошкольного, общего, дополнительного образования»</t>
  </si>
  <si>
    <t>Подпрограмма муниципальной программы «Молодое поколение»</t>
  </si>
  <si>
    <t>Подпрограмма муниципальной программы «Развитие физической культуры и спорта»</t>
  </si>
  <si>
    <t>Подпрограмма муниципальной программы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</si>
  <si>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</si>
  <si>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</si>
  <si>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</si>
  <si>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Подпрограмма муниципальной программы «Жилище»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</si>
  <si>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</si>
  <si>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</si>
  <si>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</si>
  <si>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</si>
  <si>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</si>
  <si>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</si>
  <si>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</si>
  <si>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</si>
  <si>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</si>
  <si>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</si>
  <si>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</si>
  <si>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</si>
  <si>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</si>
  <si>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</si>
  <si>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</si>
  <si>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</si>
  <si>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</si>
  <si>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</si>
  <si>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Наименование</t>
  </si>
  <si>
    <t>ЦСР</t>
  </si>
  <si>
    <t>Муниципальная программа "Развитие культуры в муниципальном образовании "Невельский район" на 2016-2020 годы"</t>
  </si>
  <si>
    <t>ВСЕГО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</si>
  <si>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</si>
  <si>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</si>
  <si>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</si>
  <si>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</si>
  <si>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тыс.рублей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</si>
  <si>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</si>
  <si>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</si>
  <si>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</si>
  <si>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</si>
  <si>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</si>
  <si>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</si>
  <si>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</si>
  <si>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</si>
  <si>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</si>
  <si>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</si>
  <si>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t>Иные непрограммные направления деятельности органов местного самоуправления Невельского района</t>
  </si>
  <si>
    <t>90 0 00 00000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</si>
  <si>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</si>
  <si>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</si>
  <si>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</si>
  <si>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Муниципальная программа "Комплексное развитие систем коммунальной инфраструктуры и благоустройства муниципального образования "Невельский район"</t>
  </si>
  <si>
    <t xml:space="preserve">Муниципальная программа "Развитие транспортного обслуживания населения на территории муниципального образования "Невельский район" </t>
  </si>
  <si>
    <t xml:space="preserve">Муниципальная программа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 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</si>
  <si>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</si>
  <si>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08 0 00 00000</t>
  </si>
  <si>
    <t xml:space="preserve">Муниципальная программа "Развитие образования в муниципальном образовании "Невельский район" </t>
  </si>
  <si>
    <t>Муниципальная программа "Формирование современной городской среды в муниципальном образовании "Невельский район"</t>
  </si>
  <si>
    <t>10 0 00 00000</t>
  </si>
  <si>
    <t>Исполнение к решению      за 2022 год</t>
  </si>
  <si>
    <t>Расходы МО "Невельский район"  на реализацию муниципальных программ за 2022 год</t>
  </si>
  <si>
    <t>Примечание</t>
  </si>
  <si>
    <t>Решение Собрания депутатов      от 27.12.2022         № 156</t>
  </si>
  <si>
    <t>Решение Собрания депутатов     от 23.12.2021         № 96</t>
  </si>
  <si>
    <t>% исполнения</t>
  </si>
  <si>
    <t>3</t>
  </si>
  <si>
    <t>4</t>
  </si>
  <si>
    <t>6 = 5/3</t>
  </si>
  <si>
    <t>Из областного бюджета выделена субсидия на ремонтные работы и оснащение помещений, предназначенных  для использования в целях профилактики правонарушений и обеспечения общественной безопасности в сумме 1584,0 тыс.руб.</t>
  </si>
  <si>
    <t xml:space="preserve">Дополнительные средства были направлены на выполнение кадастровых работ по изготовлению технических планов на объекты теплоснабжения, водоснабжения, водоотведения, на территории Невельского района, для их постановки на государственный кадастровый учет и регистрации права муниципальной собственности 1020,4 тыс.руб. </t>
  </si>
  <si>
    <t>Средства направлены на содержание МБУ "Лидер"</t>
  </si>
  <si>
    <t>Дополнительно направлены расходы на:                                                                                                                              -на обеспечение мероприятий по подготовке к отопительному периоду 23 332,4 тыс.руб.,                           на приобретение оборудования и материалов для модернизации систем коммунальной инфраструктуры 3000,0 тыс.руб..                                                                                                                                                                    Субсидия на софинансирование мероприятий по приобретению и установке групповых резервуарных установок сжиженных углеводородных газов  1753,0 из областного бюджета;                                                                            Иные межбюджетные трансферты на приобретение жилья для переселения граждан из жилых помещений, признанных в установленном порядке непригодными для проживания 1800,0 для ГП "Невель"</t>
  </si>
  <si>
    <t>Выделена из областного бюджета субвенция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в сумме 18668,0 тыс.руб., на осуществление нормативного оснащения муниципальных образовательных учреждений в сфере антитеррористической защищенности 3000,0 тыс. руб.</t>
  </si>
  <si>
    <t>В основном увеличены расходы на предупреждение и ликвидацию чрезвычайных ситуаций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</si>
</sst>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3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Fill="1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7" fillId="0" borderId="5" xfId="0" applyFont="1" applyFill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Fill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4" fillId="2" borderId="1" xfId="0" applyFont="1" applyFill="1" applyBorder="1" applyAlignment="1">
      <alignment horizontal="justify" vertical="center" wrapText="1"/>
    </xf>
    <xf numFmtId="0" fontId="4" fillId="0" borderId="0" xfId="0" applyFont="1"/>
    <xf numFmtId="0" fontId="2" fillId="0" borderId="1" xfId="0" applyFont="1" applyBorder="1"/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5" fontId="9" fillId="0" borderId="0" xfId="1" applyNumberFormat="1" applyFont="1"/>
    <xf numFmtId="0" fontId="4" fillId="2" borderId="1" xfId="0" applyFont="1" applyFill="1" applyBorder="1" applyAlignment="1">
      <alignment wrapText="1"/>
    </xf>
    <xf numFmtId="165" fontId="9" fillId="2" borderId="0" xfId="1" applyNumberFormat="1" applyFont="1" applyFill="1"/>
    <xf numFmtId="165" fontId="10" fillId="2" borderId="0" xfId="1" applyNumberFormat="1" applyFont="1" applyFill="1"/>
    <xf numFmtId="0" fontId="4" fillId="0" borderId="1" xfId="0" applyFont="1" applyBorder="1" applyAlignment="1">
      <alignment horizontal="center"/>
    </xf>
    <xf numFmtId="165" fontId="7" fillId="0" borderId="1" xfId="1" applyNumberFormat="1" applyFont="1" applyBorder="1"/>
    <xf numFmtId="165" fontId="8" fillId="0" borderId="1" xfId="1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8" fillId="0" borderId="9" xfId="1" applyNumberFormat="1" applyFont="1" applyBorder="1"/>
    <xf numFmtId="0" fontId="4" fillId="2" borderId="1" xfId="0" applyFont="1" applyFill="1" applyBorder="1" applyAlignment="1">
      <alignment horizontal="justify" vertical="top" wrapText="1"/>
    </xf>
    <xf numFmtId="165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0" fillId="3" borderId="1" xfId="1" applyNumberFormat="1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3" borderId="1" xfId="0" applyFill="1" applyBorder="1"/>
    <xf numFmtId="165" fontId="7" fillId="0" borderId="1" xfId="1" applyNumberFormat="1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topLeftCell="A10" workbookViewId="0">
      <selection activeCell="E3" sqref="E3"/>
    </sheetView>
  </sheetViews>
  <sheetFormatPr defaultRowHeight="15" x14ac:dyDescent="0.25"/>
  <cols>
    <col min="1" max="1" width="30.42578125" style="26" customWidth="1"/>
    <col min="2" max="2" width="13.42578125" style="5" customWidth="1"/>
    <col min="3" max="3" width="13.140625" customWidth="1"/>
    <col min="4" max="4" width="11.85546875" customWidth="1"/>
    <col min="5" max="5" width="13.140625" customWidth="1"/>
    <col min="6" max="6" width="9.85546875" customWidth="1"/>
    <col min="7" max="7" width="38.140625" customWidth="1"/>
  </cols>
  <sheetData>
    <row r="1" spans="1:7" ht="15.75" x14ac:dyDescent="0.25">
      <c r="A1" s="52" t="s">
        <v>59</v>
      </c>
      <c r="B1" s="52"/>
      <c r="C1" s="52"/>
      <c r="D1" s="52"/>
      <c r="E1" s="52"/>
      <c r="F1" s="52"/>
    </row>
    <row r="2" spans="1:7" x14ac:dyDescent="0.25">
      <c r="B2" s="38"/>
      <c r="C2" s="37"/>
      <c r="D2" s="37"/>
      <c r="E2" s="37" t="s">
        <v>34</v>
      </c>
      <c r="F2" s="37"/>
    </row>
    <row r="3" spans="1:7" ht="90" x14ac:dyDescent="0.25">
      <c r="A3" s="34" t="s">
        <v>26</v>
      </c>
      <c r="B3" s="45" t="s">
        <v>27</v>
      </c>
      <c r="C3" s="39" t="s">
        <v>62</v>
      </c>
      <c r="D3" s="39" t="s">
        <v>61</v>
      </c>
      <c r="E3" s="40" t="s">
        <v>58</v>
      </c>
      <c r="F3" s="40" t="s">
        <v>63</v>
      </c>
      <c r="G3" s="44" t="s">
        <v>60</v>
      </c>
    </row>
    <row r="4" spans="1:7" x14ac:dyDescent="0.25">
      <c r="A4" s="34">
        <v>1</v>
      </c>
      <c r="B4" s="45">
        <v>2</v>
      </c>
      <c r="C4" s="46" t="s">
        <v>64</v>
      </c>
      <c r="D4" s="39" t="s">
        <v>65</v>
      </c>
      <c r="E4" s="47">
        <v>5</v>
      </c>
      <c r="F4" s="47" t="s">
        <v>66</v>
      </c>
      <c r="G4" s="44">
        <v>7</v>
      </c>
    </row>
    <row r="5" spans="1:7" ht="274.5" customHeight="1" x14ac:dyDescent="0.25">
      <c r="A5" s="31" t="s">
        <v>55</v>
      </c>
      <c r="B5" s="28" t="s">
        <v>16</v>
      </c>
      <c r="C5" s="41">
        <v>207637.5</v>
      </c>
      <c r="D5" s="4">
        <v>232126.3</v>
      </c>
      <c r="E5" s="43">
        <v>229165.3</v>
      </c>
      <c r="F5" s="48">
        <f>E5/C5*100</f>
        <v>110.36797302991992</v>
      </c>
      <c r="G5" s="49" t="s">
        <v>71</v>
      </c>
    </row>
    <row r="6" spans="1:7" ht="60" x14ac:dyDescent="0.25">
      <c r="A6" s="25" t="s">
        <v>47</v>
      </c>
      <c r="B6" s="28" t="s">
        <v>17</v>
      </c>
      <c r="C6" s="36">
        <v>47183</v>
      </c>
      <c r="D6" s="4">
        <v>52075.3</v>
      </c>
      <c r="E6" s="43">
        <v>51320.4</v>
      </c>
      <c r="F6" s="48">
        <f t="shared" ref="F6:F15" si="0">E6/C6*100</f>
        <v>108.76883623338915</v>
      </c>
      <c r="G6" s="50"/>
    </row>
    <row r="7" spans="1:7" ht="150" customHeight="1" x14ac:dyDescent="0.25">
      <c r="A7" s="25" t="s">
        <v>48</v>
      </c>
      <c r="B7" s="28" t="s">
        <v>18</v>
      </c>
      <c r="C7" s="36">
        <v>4427</v>
      </c>
      <c r="D7" s="4">
        <v>5862.5</v>
      </c>
      <c r="E7" s="43">
        <v>5750.7</v>
      </c>
      <c r="F7" s="48">
        <f t="shared" si="0"/>
        <v>129.90060989383329</v>
      </c>
      <c r="G7" s="49" t="s">
        <v>68</v>
      </c>
    </row>
    <row r="8" spans="1:7" ht="105" customHeight="1" x14ac:dyDescent="0.25">
      <c r="A8" s="25" t="s">
        <v>49</v>
      </c>
      <c r="B8" s="28" t="s">
        <v>19</v>
      </c>
      <c r="C8" s="36">
        <v>2264.6999999999998</v>
      </c>
      <c r="D8" s="4">
        <v>3974.6</v>
      </c>
      <c r="E8" s="43">
        <v>3889.5</v>
      </c>
      <c r="F8" s="48">
        <f t="shared" si="0"/>
        <v>171.74460193403101</v>
      </c>
      <c r="G8" s="49" t="s">
        <v>67</v>
      </c>
    </row>
    <row r="9" spans="1:7" ht="303" customHeight="1" x14ac:dyDescent="0.25">
      <c r="A9" s="25" t="s">
        <v>50</v>
      </c>
      <c r="B9" s="28" t="s">
        <v>20</v>
      </c>
      <c r="C9" s="36">
        <v>11146.2</v>
      </c>
      <c r="D9" s="4">
        <v>43065.1</v>
      </c>
      <c r="E9" s="43">
        <v>43026.1</v>
      </c>
      <c r="F9" s="48">
        <f t="shared" si="0"/>
        <v>386.01586190809417</v>
      </c>
      <c r="G9" s="49" t="s">
        <v>70</v>
      </c>
    </row>
    <row r="10" spans="1:7" ht="90" x14ac:dyDescent="0.25">
      <c r="A10" s="25" t="s">
        <v>51</v>
      </c>
      <c r="B10" s="28" t="s">
        <v>21</v>
      </c>
      <c r="C10" s="36">
        <v>55768</v>
      </c>
      <c r="D10" s="4">
        <v>63680</v>
      </c>
      <c r="E10" s="43">
        <v>56406.1</v>
      </c>
      <c r="F10" s="48">
        <f t="shared" si="0"/>
        <v>101.14420456175583</v>
      </c>
      <c r="G10" s="50"/>
    </row>
    <row r="11" spans="1:7" ht="150" x14ac:dyDescent="0.25">
      <c r="A11" s="42" t="s">
        <v>52</v>
      </c>
      <c r="B11" s="28" t="s">
        <v>22</v>
      </c>
      <c r="C11" s="36">
        <v>42737</v>
      </c>
      <c r="D11" s="4">
        <v>44359.4</v>
      </c>
      <c r="E11" s="43">
        <v>43582.5</v>
      </c>
      <c r="F11" s="48">
        <f t="shared" si="0"/>
        <v>101.97837939022394</v>
      </c>
      <c r="G11" s="50"/>
    </row>
    <row r="12" spans="1:7" ht="90" x14ac:dyDescent="0.25">
      <c r="A12" s="8" t="s">
        <v>53</v>
      </c>
      <c r="B12" s="28" t="s">
        <v>54</v>
      </c>
      <c r="C12" s="36">
        <v>4372.2</v>
      </c>
      <c r="D12" s="4">
        <v>5207.8999999999996</v>
      </c>
      <c r="E12" s="43">
        <v>5206.2</v>
      </c>
      <c r="F12" s="48">
        <f t="shared" si="0"/>
        <v>119.07506518457527</v>
      </c>
      <c r="G12" s="49" t="s">
        <v>69</v>
      </c>
    </row>
    <row r="13" spans="1:7" ht="75" x14ac:dyDescent="0.25">
      <c r="A13" s="8" t="s">
        <v>56</v>
      </c>
      <c r="B13" s="28" t="s">
        <v>57</v>
      </c>
      <c r="C13" s="36">
        <v>5846</v>
      </c>
      <c r="D13" s="4">
        <v>5740.6</v>
      </c>
      <c r="E13" s="43">
        <v>5740.6</v>
      </c>
      <c r="F13" s="48">
        <f t="shared" si="0"/>
        <v>98.197057817310991</v>
      </c>
      <c r="G13" s="50"/>
    </row>
    <row r="14" spans="1:7" ht="75" x14ac:dyDescent="0.25">
      <c r="A14" s="8" t="s">
        <v>45</v>
      </c>
      <c r="B14" s="29" t="s">
        <v>46</v>
      </c>
      <c r="C14" s="36">
        <v>2582.5</v>
      </c>
      <c r="D14" s="4">
        <v>3838.5</v>
      </c>
      <c r="E14" s="43">
        <v>3781.9</v>
      </c>
      <c r="F14" s="48">
        <f t="shared" si="0"/>
        <v>146.4433688286544</v>
      </c>
      <c r="G14" s="49" t="s">
        <v>72</v>
      </c>
    </row>
    <row r="15" spans="1:7" x14ac:dyDescent="0.25">
      <c r="A15" s="27" t="s">
        <v>29</v>
      </c>
      <c r="B15" s="1"/>
      <c r="C15" s="35">
        <f>C14+C13+C12+C11+C10+C9+C8+C7+C6+C5</f>
        <v>383964.1</v>
      </c>
      <c r="D15" s="35">
        <f>D14+D13+D12+D11+D10+D9+D8+D7+D6+D5</f>
        <v>459930.2</v>
      </c>
      <c r="E15" s="35">
        <f>E14+E13+E12+E11+E10+E9+E8+E7+E6+E5</f>
        <v>447869.3</v>
      </c>
      <c r="F15" s="51">
        <f t="shared" si="0"/>
        <v>116.64353516383431</v>
      </c>
      <c r="G15" s="10"/>
    </row>
    <row r="20" spans="1:2" x14ac:dyDescent="0.25">
      <c r="A20" s="5"/>
      <c r="B20" s="30"/>
    </row>
    <row r="21" spans="1:2" x14ac:dyDescent="0.25">
      <c r="A21" s="5"/>
      <c r="B21" s="30"/>
    </row>
    <row r="22" spans="1:2" x14ac:dyDescent="0.25">
      <c r="A22" s="5"/>
      <c r="B22" s="30"/>
    </row>
    <row r="23" spans="1:2" x14ac:dyDescent="0.25">
      <c r="A23" s="5"/>
      <c r="B23" s="32"/>
    </row>
    <row r="24" spans="1:2" x14ac:dyDescent="0.25">
      <c r="A24" s="5"/>
      <c r="B24" s="32"/>
    </row>
    <row r="25" spans="1:2" x14ac:dyDescent="0.25">
      <c r="A25" s="5"/>
      <c r="B25" s="32"/>
    </row>
    <row r="26" spans="1:2" x14ac:dyDescent="0.25">
      <c r="A26" s="5"/>
      <c r="B26" s="32"/>
    </row>
    <row r="27" spans="1:2" x14ac:dyDescent="0.25">
      <c r="A27" s="5"/>
      <c r="B27" s="32"/>
    </row>
    <row r="28" spans="1:2" x14ac:dyDescent="0.25">
      <c r="A28" s="5"/>
      <c r="B28" s="32"/>
    </row>
    <row r="29" spans="1:2" x14ac:dyDescent="0.25">
      <c r="A29" s="5"/>
      <c r="B29" s="32"/>
    </row>
    <row r="30" spans="1:2" x14ac:dyDescent="0.25">
      <c r="A30" s="5"/>
      <c r="B30" s="32"/>
    </row>
    <row r="31" spans="1:2" x14ac:dyDescent="0.25">
      <c r="A31" s="5"/>
      <c r="B31" s="33"/>
    </row>
    <row r="32" spans="1:2" x14ac:dyDescent="0.25">
      <c r="A32" s="5"/>
      <c r="B32" s="33"/>
    </row>
    <row r="33" spans="1:2" x14ac:dyDescent="0.25">
      <c r="A33" s="5"/>
      <c r="B33" s="33"/>
    </row>
    <row r="34" spans="1:2" x14ac:dyDescent="0.25">
      <c r="A34" s="5"/>
      <c r="B34" s="33"/>
    </row>
    <row r="35" spans="1:2" x14ac:dyDescent="0.25">
      <c r="A35" s="5"/>
      <c r="B35" s="33"/>
    </row>
    <row r="36" spans="1:2" x14ac:dyDescent="0.25">
      <c r="A36" s="5"/>
      <c r="B36" s="33"/>
    </row>
    <row r="37" spans="1:2" x14ac:dyDescent="0.25">
      <c r="A37" s="5"/>
      <c r="B37" s="33"/>
    </row>
    <row r="38" spans="1:2" x14ac:dyDescent="0.25">
      <c r="A38" s="5"/>
      <c r="B38" s="33"/>
    </row>
    <row r="39" spans="1:2" x14ac:dyDescent="0.25">
      <c r="A39" s="5"/>
      <c r="B39" s="33"/>
    </row>
    <row r="40" spans="1:2" x14ac:dyDescent="0.25">
      <c r="A40" s="5"/>
      <c r="B40" s="33"/>
    </row>
    <row r="41" spans="1:2" x14ac:dyDescent="0.25">
      <c r="A41" s="5"/>
      <c r="B41" s="33"/>
    </row>
    <row r="42" spans="1:2" x14ac:dyDescent="0.25">
      <c r="A42" s="5"/>
      <c r="B42" s="33"/>
    </row>
    <row r="43" spans="1:2" x14ac:dyDescent="0.25">
      <c r="A43" s="5"/>
      <c r="B43" s="33"/>
    </row>
    <row r="44" spans="1:2" x14ac:dyDescent="0.25">
      <c r="A44" s="5"/>
      <c r="B44" s="33"/>
    </row>
    <row r="45" spans="1:2" x14ac:dyDescent="0.25">
      <c r="A45" s="5"/>
      <c r="B45" s="32"/>
    </row>
  </sheetData>
  <mergeCells count="1">
    <mergeCell ref="A1:F1"/>
  </mergeCells>
  <pageMargins left="0.11811023622047245" right="0.19685039370078741" top="0.15748031496062992" bottom="0.15748031496062992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9" t="s">
        <v>15</v>
      </c>
      <c r="B1" s="10"/>
    </row>
    <row r="2" spans="1:2" ht="30" x14ac:dyDescent="0.25">
      <c r="A2" s="7" t="s">
        <v>0</v>
      </c>
      <c r="B2" s="10"/>
    </row>
    <row r="3" spans="1:2" x14ac:dyDescent="0.25">
      <c r="A3" s="10" t="s">
        <v>35</v>
      </c>
      <c r="B3" s="11" t="e">
        <f>Лист1!#REF!</f>
        <v>#REF!</v>
      </c>
    </row>
    <row r="4" spans="1:2" x14ac:dyDescent="0.25">
      <c r="A4" s="10" t="s">
        <v>38</v>
      </c>
      <c r="B4" s="12" t="e">
        <f>Лист1!#REF!</f>
        <v>#REF!</v>
      </c>
    </row>
    <row r="5" spans="1:2" x14ac:dyDescent="0.25">
      <c r="A5" s="7" t="s">
        <v>1</v>
      </c>
      <c r="B5" s="10"/>
    </row>
    <row r="6" spans="1:2" x14ac:dyDescent="0.25">
      <c r="A6" s="10" t="s">
        <v>35</v>
      </c>
      <c r="B6" s="4">
        <v>440</v>
      </c>
    </row>
    <row r="7" spans="1:2" ht="30" x14ac:dyDescent="0.25">
      <c r="A7" s="7" t="s">
        <v>2</v>
      </c>
      <c r="B7" s="10"/>
    </row>
    <row r="8" spans="1:2" x14ac:dyDescent="0.25">
      <c r="A8" s="10" t="s">
        <v>35</v>
      </c>
      <c r="B8" s="10" t="e">
        <f>Лист1!#REF!</f>
        <v>#REF!</v>
      </c>
    </row>
    <row r="9" spans="1:2" x14ac:dyDescent="0.25">
      <c r="A9" s="10" t="s">
        <v>38</v>
      </c>
      <c r="B9" s="4" t="e">
        <f>Лист1!#REF!</f>
        <v>#REF!</v>
      </c>
    </row>
    <row r="10" spans="1:2" ht="60" x14ac:dyDescent="0.25">
      <c r="A10" s="7" t="s">
        <v>23</v>
      </c>
      <c r="B10" s="10"/>
    </row>
    <row r="11" spans="1:2" x14ac:dyDescent="0.25">
      <c r="A11" s="10" t="s">
        <v>35</v>
      </c>
      <c r="B11" s="4" t="e">
        <f>Лист1!#REF!</f>
        <v>#REF!</v>
      </c>
    </row>
    <row r="12" spans="1:2" ht="28.5" x14ac:dyDescent="0.25">
      <c r="A12" s="6" t="s">
        <v>28</v>
      </c>
      <c r="B12" s="10"/>
    </row>
    <row r="13" spans="1:2" x14ac:dyDescent="0.25">
      <c r="A13" s="10" t="s">
        <v>35</v>
      </c>
      <c r="B13" s="4" t="e">
        <f>Лист1!#REF!</f>
        <v>#REF!</v>
      </c>
    </row>
    <row r="14" spans="1:2" ht="42.75" x14ac:dyDescent="0.25">
      <c r="A14" s="6" t="s">
        <v>33</v>
      </c>
      <c r="B14" s="10"/>
    </row>
    <row r="15" spans="1:2" ht="30" x14ac:dyDescent="0.25">
      <c r="A15" s="7" t="s">
        <v>3</v>
      </c>
      <c r="B15" s="10"/>
    </row>
    <row r="16" spans="1:2" x14ac:dyDescent="0.25">
      <c r="A16" s="10" t="s">
        <v>35</v>
      </c>
      <c r="B16" s="11" t="e">
        <f>Лист1!#REF!</f>
        <v>#REF!</v>
      </c>
    </row>
    <row r="17" spans="1:2" x14ac:dyDescent="0.25">
      <c r="A17" s="10" t="s">
        <v>38</v>
      </c>
      <c r="B17" s="12">
        <v>1</v>
      </c>
    </row>
    <row r="18" spans="1:2" ht="30" x14ac:dyDescent="0.25">
      <c r="A18" s="7" t="s">
        <v>4</v>
      </c>
      <c r="B18" s="10"/>
    </row>
    <row r="19" spans="1:2" x14ac:dyDescent="0.25">
      <c r="A19" s="10" t="s">
        <v>35</v>
      </c>
      <c r="B19" s="4">
        <v>70</v>
      </c>
    </row>
    <row r="20" spans="1:2" ht="60" x14ac:dyDescent="0.25">
      <c r="A20" s="7" t="s">
        <v>24</v>
      </c>
      <c r="B20" s="4">
        <v>1537.4</v>
      </c>
    </row>
    <row r="21" spans="1:2" ht="42.75" x14ac:dyDescent="0.25">
      <c r="A21" s="6" t="s">
        <v>25</v>
      </c>
      <c r="B21" s="10"/>
    </row>
    <row r="22" spans="1:2" ht="45" x14ac:dyDescent="0.25">
      <c r="A22" s="7" t="s">
        <v>30</v>
      </c>
      <c r="B22" s="10"/>
    </row>
    <row r="23" spans="1:2" x14ac:dyDescent="0.25">
      <c r="A23" s="10" t="s">
        <v>35</v>
      </c>
      <c r="B23" s="4">
        <v>763</v>
      </c>
    </row>
    <row r="24" spans="1:2" ht="42.75" x14ac:dyDescent="0.25">
      <c r="A24" s="6" t="s">
        <v>5</v>
      </c>
      <c r="B24" s="10"/>
    </row>
    <row r="25" spans="1:2" ht="45" x14ac:dyDescent="0.25">
      <c r="A25" s="7" t="s">
        <v>6</v>
      </c>
      <c r="B25" s="10"/>
    </row>
    <row r="26" spans="1:2" x14ac:dyDescent="0.25">
      <c r="A26" s="10" t="s">
        <v>35</v>
      </c>
      <c r="B26" s="4" t="e">
        <f>Лист1!#REF!</f>
        <v>#REF!</v>
      </c>
    </row>
    <row r="27" spans="1:2" x14ac:dyDescent="0.25">
      <c r="A27" s="10" t="s">
        <v>38</v>
      </c>
      <c r="B27" s="4">
        <v>3770</v>
      </c>
    </row>
    <row r="28" spans="1:2" x14ac:dyDescent="0.25">
      <c r="A28" s="10" t="s">
        <v>37</v>
      </c>
      <c r="B28" s="4">
        <v>251</v>
      </c>
    </row>
    <row r="29" spans="1:2" x14ac:dyDescent="0.25">
      <c r="A29" s="7" t="s">
        <v>7</v>
      </c>
      <c r="B29" s="4"/>
    </row>
    <row r="30" spans="1:2" x14ac:dyDescent="0.25">
      <c r="A30" s="10" t="s">
        <v>35</v>
      </c>
      <c r="B30" s="4">
        <v>221.6</v>
      </c>
    </row>
    <row r="31" spans="1:2" x14ac:dyDescent="0.25">
      <c r="A31" s="10" t="s">
        <v>38</v>
      </c>
      <c r="B31" s="4">
        <v>1</v>
      </c>
    </row>
    <row r="32" spans="1:2" x14ac:dyDescent="0.25">
      <c r="A32" s="10" t="s">
        <v>37</v>
      </c>
      <c r="B32" s="4">
        <v>2000</v>
      </c>
    </row>
    <row r="33" spans="1:2" ht="42.75" x14ac:dyDescent="0.25">
      <c r="A33" s="6" t="s">
        <v>8</v>
      </c>
      <c r="B33" s="4"/>
    </row>
    <row r="34" spans="1:2" ht="45" x14ac:dyDescent="0.25">
      <c r="A34" s="7" t="s">
        <v>9</v>
      </c>
      <c r="B34" s="4"/>
    </row>
    <row r="35" spans="1:2" x14ac:dyDescent="0.25">
      <c r="A35" s="10" t="s">
        <v>35</v>
      </c>
      <c r="B35" s="4" t="e">
        <f>Лист1!#REF!</f>
        <v>#REF!</v>
      </c>
    </row>
    <row r="36" spans="1:2" x14ac:dyDescent="0.25">
      <c r="A36" s="10" t="s">
        <v>38</v>
      </c>
      <c r="B36" s="4" t="e">
        <f>Лист1!#REF!</f>
        <v>#REF!</v>
      </c>
    </row>
    <row r="37" spans="1:2" x14ac:dyDescent="0.25">
      <c r="A37" s="10" t="s">
        <v>37</v>
      </c>
      <c r="B37" s="4">
        <v>11107</v>
      </c>
    </row>
    <row r="38" spans="1:2" ht="30" x14ac:dyDescent="0.25">
      <c r="A38" s="7" t="s">
        <v>10</v>
      </c>
      <c r="B38" s="4"/>
    </row>
    <row r="39" spans="1:2" x14ac:dyDescent="0.25">
      <c r="A39" s="10" t="s">
        <v>35</v>
      </c>
      <c r="B39" s="4">
        <v>100</v>
      </c>
    </row>
    <row r="40" spans="1:2" ht="45" x14ac:dyDescent="0.25">
      <c r="A40" s="7" t="s">
        <v>11</v>
      </c>
      <c r="B40" s="4"/>
    </row>
    <row r="41" spans="1:2" x14ac:dyDescent="0.25">
      <c r="A41" s="10" t="s">
        <v>35</v>
      </c>
      <c r="B41" s="4">
        <v>54.3</v>
      </c>
    </row>
    <row r="42" spans="1:2" x14ac:dyDescent="0.25">
      <c r="A42" s="10" t="s">
        <v>38</v>
      </c>
      <c r="B42" s="4">
        <v>4245</v>
      </c>
    </row>
    <row r="43" spans="1:2" ht="71.25" x14ac:dyDescent="0.25">
      <c r="A43" s="3" t="s">
        <v>12</v>
      </c>
      <c r="B43" s="4"/>
    </row>
    <row r="44" spans="1:2" ht="30" x14ac:dyDescent="0.25">
      <c r="A44" s="2" t="s">
        <v>13</v>
      </c>
      <c r="B44" s="4"/>
    </row>
    <row r="45" spans="1:2" x14ac:dyDescent="0.25">
      <c r="A45" s="10" t="s">
        <v>35</v>
      </c>
      <c r="B45" s="4" t="e">
        <f>Лист1!#REF!</f>
        <v>#REF!</v>
      </c>
    </row>
    <row r="46" spans="1:2" x14ac:dyDescent="0.25">
      <c r="A46" s="10" t="s">
        <v>38</v>
      </c>
      <c r="B46" s="4" t="e">
        <f>Лист1!#REF!</f>
        <v>#REF!</v>
      </c>
    </row>
    <row r="47" spans="1:2" x14ac:dyDescent="0.25">
      <c r="A47" s="10" t="s">
        <v>36</v>
      </c>
      <c r="B47" s="4" t="e">
        <f>Лист1!#REF!</f>
        <v>#REF!</v>
      </c>
    </row>
    <row r="48" spans="1:2" x14ac:dyDescent="0.25">
      <c r="A48" s="10" t="s">
        <v>37</v>
      </c>
      <c r="B48" s="4" t="e">
        <f>Лист1!#REF!</f>
        <v>#REF!</v>
      </c>
    </row>
    <row r="49" spans="1:2" ht="30" x14ac:dyDescent="0.25">
      <c r="A49" s="2" t="s">
        <v>14</v>
      </c>
      <c r="B49" s="4"/>
    </row>
    <row r="50" spans="1:2" x14ac:dyDescent="0.25">
      <c r="A50" s="10" t="s">
        <v>35</v>
      </c>
      <c r="B50" s="4">
        <v>3473.3</v>
      </c>
    </row>
    <row r="51" spans="1:2" ht="30" x14ac:dyDescent="0.25">
      <c r="A51" s="2" t="s">
        <v>31</v>
      </c>
      <c r="B51" s="4"/>
    </row>
    <row r="52" spans="1:2" x14ac:dyDescent="0.25">
      <c r="A52" s="10" t="s">
        <v>35</v>
      </c>
      <c r="B52" s="4" t="e">
        <f>Лист1!#REF!</f>
        <v>#REF!</v>
      </c>
    </row>
    <row r="53" spans="1:2" x14ac:dyDescent="0.25">
      <c r="A53" s="10" t="s">
        <v>38</v>
      </c>
      <c r="B53" s="4" t="e">
        <f>Лист1!#REF!</f>
        <v>#REF!</v>
      </c>
    </row>
    <row r="54" spans="1:2" ht="45" x14ac:dyDescent="0.25">
      <c r="A54" s="2" t="s">
        <v>32</v>
      </c>
      <c r="B54" s="4"/>
    </row>
    <row r="55" spans="1:2" ht="15.75" thickBot="1" x14ac:dyDescent="0.3">
      <c r="A55" s="13" t="s">
        <v>35</v>
      </c>
      <c r="B55" s="24">
        <v>672</v>
      </c>
    </row>
    <row r="56" spans="1:2" x14ac:dyDescent="0.25">
      <c r="A56" s="14" t="s">
        <v>35</v>
      </c>
      <c r="B56" s="15" t="e">
        <f>B3+B6+B8+B11+B13+B16+B19+B20+B23+B26+B30+B35+B41+B45+B50+B52+B55+B39</f>
        <v>#REF!</v>
      </c>
    </row>
    <row r="57" spans="1:2" x14ac:dyDescent="0.25">
      <c r="A57" s="16" t="s">
        <v>39</v>
      </c>
      <c r="B57" s="17" t="e">
        <f>B4+B9+B17+B27+B31+B36+B42+B46+B53</f>
        <v>#REF!</v>
      </c>
    </row>
    <row r="58" spans="1:2" x14ac:dyDescent="0.25">
      <c r="A58" s="16" t="s">
        <v>40</v>
      </c>
      <c r="B58" s="17" t="e">
        <f>B47</f>
        <v>#REF!</v>
      </c>
    </row>
    <row r="59" spans="1:2" x14ac:dyDescent="0.25">
      <c r="A59" s="18" t="s">
        <v>41</v>
      </c>
      <c r="B59" s="17" t="e">
        <f>B28+B32+B37+B48</f>
        <v>#REF!</v>
      </c>
    </row>
    <row r="60" spans="1:2" x14ac:dyDescent="0.25">
      <c r="A60" s="19" t="s">
        <v>43</v>
      </c>
      <c r="B60" s="20" t="e">
        <f>SUM(B56:B59)</f>
        <v>#REF!</v>
      </c>
    </row>
    <row r="61" spans="1:2" x14ac:dyDescent="0.25">
      <c r="A61" s="18" t="s">
        <v>44</v>
      </c>
      <c r="B61" s="23" t="e">
        <f>Лист1!#REF!</f>
        <v>#REF!</v>
      </c>
    </row>
    <row r="62" spans="1:2" ht="15.75" thickBot="1" x14ac:dyDescent="0.3">
      <c r="A62" s="21" t="s">
        <v>42</v>
      </c>
      <c r="B62" s="22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2023-02-15T07:03:47Z</cp:lastPrinted>
  <dcterms:created xsi:type="dcterms:W3CDTF">2015-11-25T05:41:51Z</dcterms:created>
  <dcterms:modified xsi:type="dcterms:W3CDTF">2023-03-22T12:21:22Z</dcterms:modified>
</cp:coreProperties>
</file>