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атя\прогамма обеспечение безопасности граждан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E63" i="1"/>
  <c r="I63" i="1"/>
  <c r="D63" i="1"/>
  <c r="I65" i="1"/>
  <c r="I64" i="1"/>
  <c r="F52" i="1" l="1"/>
  <c r="I62" i="1"/>
  <c r="E61" i="1"/>
  <c r="I61" i="1" s="1"/>
  <c r="H37" i="1"/>
  <c r="G37" i="1"/>
  <c r="H59" i="1"/>
  <c r="H58" i="1" s="1"/>
  <c r="G59" i="1"/>
  <c r="G32" i="1" s="1"/>
  <c r="G20" i="1" s="1"/>
  <c r="G8" i="1" s="1"/>
  <c r="F59" i="1"/>
  <c r="E58" i="1"/>
  <c r="D58" i="1"/>
  <c r="I57" i="1"/>
  <c r="I56" i="1"/>
  <c r="I55" i="1"/>
  <c r="I54" i="1"/>
  <c r="I53" i="1"/>
  <c r="I51" i="1"/>
  <c r="I50" i="1"/>
  <c r="H49" i="1"/>
  <c r="G49" i="1"/>
  <c r="F49" i="1"/>
  <c r="E49" i="1"/>
  <c r="D49" i="1"/>
  <c r="I48" i="1"/>
  <c r="I47" i="1"/>
  <c r="I46" i="1"/>
  <c r="E45" i="1"/>
  <c r="I45" i="1" s="1"/>
  <c r="I44" i="1"/>
  <c r="I43" i="1"/>
  <c r="I42" i="1"/>
  <c r="H41" i="1"/>
  <c r="H38" i="1" s="1"/>
  <c r="H26" i="1" s="1"/>
  <c r="H14" i="1" s="1"/>
  <c r="G41" i="1"/>
  <c r="G38" i="1" s="1"/>
  <c r="G26" i="1" s="1"/>
  <c r="G14" i="1" s="1"/>
  <c r="F41" i="1"/>
  <c r="F29" i="1" s="1"/>
  <c r="F17" i="1" s="1"/>
  <c r="E41" i="1"/>
  <c r="E29" i="1" s="1"/>
  <c r="D41" i="1"/>
  <c r="D38" i="1" s="1"/>
  <c r="D26" i="1" s="1"/>
  <c r="D14" i="1" s="1"/>
  <c r="I40" i="1"/>
  <c r="I39" i="1"/>
  <c r="D37" i="1"/>
  <c r="D34" i="1" s="1"/>
  <c r="D22" i="1" s="1"/>
  <c r="D10" i="1" s="1"/>
  <c r="H36" i="1"/>
  <c r="H24" i="1" s="1"/>
  <c r="H12" i="1" s="1"/>
  <c r="E36" i="1"/>
  <c r="E24" i="1" s="1"/>
  <c r="E12" i="1" s="1"/>
  <c r="D36" i="1"/>
  <c r="D32" i="1" s="1"/>
  <c r="D20" i="1" s="1"/>
  <c r="D8" i="1" s="1"/>
  <c r="I35" i="1"/>
  <c r="F32" i="1"/>
  <c r="F20" i="1" s="1"/>
  <c r="F8" i="1" s="1"/>
  <c r="E32" i="1"/>
  <c r="E20" i="1" s="1"/>
  <c r="E8" i="1" s="1"/>
  <c r="I31" i="1"/>
  <c r="G29" i="1"/>
  <c r="G17" i="1" s="1"/>
  <c r="I28" i="1"/>
  <c r="I27" i="1"/>
  <c r="I23" i="1"/>
  <c r="I19" i="1"/>
  <c r="I16" i="1"/>
  <c r="I15" i="1"/>
  <c r="I11" i="1"/>
  <c r="I7" i="1"/>
  <c r="I52" i="1" l="1"/>
  <c r="F37" i="1"/>
  <c r="F24" i="1"/>
  <c r="F12" i="1" s="1"/>
  <c r="F36" i="1"/>
  <c r="D25" i="1"/>
  <c r="D13" i="1" s="1"/>
  <c r="E37" i="1"/>
  <c r="E33" i="1" s="1"/>
  <c r="E21" i="1" s="1"/>
  <c r="E9" i="1" s="1"/>
  <c r="F38" i="1"/>
  <c r="F26" i="1" s="1"/>
  <c r="F14" i="1" s="1"/>
  <c r="E17" i="1"/>
  <c r="D24" i="1"/>
  <c r="D12" i="1" s="1"/>
  <c r="E25" i="1"/>
  <c r="D29" i="1"/>
  <c r="D17" i="1" s="1"/>
  <c r="H29" i="1"/>
  <c r="H17" i="1" s="1"/>
  <c r="D33" i="1"/>
  <c r="D21" i="1" s="1"/>
  <c r="D9" i="1" s="1"/>
  <c r="I41" i="1"/>
  <c r="I49" i="1"/>
  <c r="F58" i="1"/>
  <c r="F33" i="1"/>
  <c r="G33" i="1"/>
  <c r="G21" i="1" s="1"/>
  <c r="G9" i="1" s="1"/>
  <c r="G25" i="1"/>
  <c r="G13" i="1" s="1"/>
  <c r="H32" i="1"/>
  <c r="H20" i="1" s="1"/>
  <c r="H8" i="1" s="1"/>
  <c r="I8" i="1" s="1"/>
  <c r="F25" i="1"/>
  <c r="F13" i="1" s="1"/>
  <c r="H33" i="1"/>
  <c r="H21" i="1" s="1"/>
  <c r="H9" i="1" s="1"/>
  <c r="H25" i="1"/>
  <c r="H13" i="1" s="1"/>
  <c r="H34" i="1"/>
  <c r="I25" i="1"/>
  <c r="E34" i="1"/>
  <c r="E22" i="1" s="1"/>
  <c r="E10" i="1" s="1"/>
  <c r="G36" i="1"/>
  <c r="I36" i="1" s="1"/>
  <c r="E38" i="1"/>
  <c r="G58" i="1"/>
  <c r="I60" i="1"/>
  <c r="E13" i="1"/>
  <c r="I13" i="1" s="1"/>
  <c r="I37" i="1"/>
  <c r="I59" i="1"/>
  <c r="D30" i="1"/>
  <c r="I58" i="1" l="1"/>
  <c r="F34" i="1"/>
  <c r="F30" i="1" s="1"/>
  <c r="F18" i="1" s="1"/>
  <c r="F6" i="1" s="1"/>
  <c r="F21" i="1"/>
  <c r="I33" i="1"/>
  <c r="I17" i="1"/>
  <c r="I29" i="1"/>
  <c r="I32" i="1"/>
  <c r="I20" i="1"/>
  <c r="I38" i="1"/>
  <c r="E26" i="1"/>
  <c r="E30" i="1"/>
  <c r="E18" i="1" s="1"/>
  <c r="E6" i="1" s="1"/>
  <c r="G34" i="1"/>
  <c r="G24" i="1"/>
  <c r="H30" i="1"/>
  <c r="H18" i="1" s="1"/>
  <c r="H6" i="1" s="1"/>
  <c r="H22" i="1"/>
  <c r="H10" i="1" s="1"/>
  <c r="D18" i="1"/>
  <c r="F22" i="1" l="1"/>
  <c r="F10" i="1" s="1"/>
  <c r="F9" i="1"/>
  <c r="I9" i="1" s="1"/>
  <c r="I21" i="1"/>
  <c r="G30" i="1"/>
  <c r="G22" i="1"/>
  <c r="E14" i="1"/>
  <c r="I14" i="1" s="1"/>
  <c r="I26" i="1"/>
  <c r="I34" i="1"/>
  <c r="G12" i="1"/>
  <c r="I12" i="1" s="1"/>
  <c r="I24" i="1"/>
  <c r="D6" i="1"/>
  <c r="G18" i="1" l="1"/>
  <c r="I30" i="1"/>
  <c r="G10" i="1"/>
  <c r="I10" i="1" s="1"/>
  <c r="I22" i="1"/>
  <c r="G6" i="1" l="1"/>
  <c r="I6" i="1" s="1"/>
  <c r="I18" i="1"/>
</calcChain>
</file>

<file path=xl/sharedStrings.xml><?xml version="1.0" encoding="utf-8"?>
<sst xmlns="http://schemas.openxmlformats.org/spreadsheetml/2006/main" count="118" uniqueCount="43">
  <si>
    <t>Приложение к постановлению Администрации Невельского района от___________ №____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</si>
  <si>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</si>
  <si>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</si>
  <si>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</si>
  <si>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2020г.</t>
  </si>
  <si>
    <t>2021г.</t>
  </si>
  <si>
    <t>2022г.</t>
  </si>
  <si>
    <t>2023г.</t>
  </si>
  <si>
    <t>2024г.</t>
  </si>
  <si>
    <t>Всего</t>
  </si>
  <si>
    <t>Муниципльная программа "Обеспечение безопасности граждан на территории муниципального образования "Невельский район"</t>
  </si>
  <si>
    <t>Всего, в т.ч.:</t>
  </si>
  <si>
    <t>федеральный бюджет</t>
  </si>
  <si>
    <t>областной бюджет</t>
  </si>
  <si>
    <t>местный бюджет</t>
  </si>
  <si>
    <t>Администрация Невельского района</t>
  </si>
  <si>
    <t>Управление образования, физической культуры и спорта Администрации Невельского района</t>
  </si>
  <si>
    <t xml:space="preserve">Подпрограмма 1. «Профилактика преступлений и правонарушений, противодействие злоупотреблению наркотиков и их незаконному обороту» </t>
  </si>
  <si>
    <t xml:space="preserve">Основное мероприятие 1.1. «Профилактика преступлений и правонарушений, противодействие злоупотреблению наркотиков и их незаконному обороту» </t>
  </si>
  <si>
    <t xml:space="preserve">Мероприятие 1.1.1. Осуществление деятельности муниципальной межведомственной комиссией по профилактике правонарушений </t>
  </si>
  <si>
    <t>Администрация Невельского района, «МО МВД России «Невельский»</t>
  </si>
  <si>
    <t xml:space="preserve">Мероприятие 1.1.2. Проведение индивидуальных бесед с гражданами «группы риска» </t>
  </si>
  <si>
    <t>Мероприятие 1.1.3. Проведение в образовательных учреждениях, учреждениях культуры совместных мероприятий по профилактике наркомании и токсикомании</t>
  </si>
  <si>
    <t xml:space="preserve"> Мероприятие 1.1.4. Организация усиленного  патрулирования мест с массовым пребыванием граждан во время проведения культмассовых мероприятий</t>
  </si>
  <si>
    <t>Мероприятие 1.1.5. Противодействие злоупотреблению наркотиков (приобретение канцтоваров для проведения социально-психологического тестирования стендовой наглядности по антинаркотической пропаганде)</t>
  </si>
  <si>
    <t>Управление образования. Физической культуры и спорта Администрации Невельского района</t>
  </si>
  <si>
    <t>Мероприятие 1.1.6. Организация профориентационной работы в образовательных учреждениях района</t>
  </si>
  <si>
    <t>Управление образования, физкультуры и спорта Администрации Невельского района</t>
  </si>
  <si>
    <t>Мероприятие 1.1.7. Организация и проведение общественных работ</t>
  </si>
  <si>
    <t xml:space="preserve">Мероприятие 1.1.8.Создание условий для привлечения граждан к участию в защите государственной границы на территории МО «Невельский район», материальное стимулирование граждан, участвующих в составе ДНД в защите границы </t>
  </si>
  <si>
    <t>областной 
бюджет</t>
  </si>
  <si>
    <t>местный 
бюджет</t>
  </si>
  <si>
    <t>Мероприятие 1.1.9. Содержание единой дежурно-диспетчерской службы (ЕДДС).</t>
  </si>
  <si>
    <t>Мероприятие 1.1.10. Обеспечение привлечения
 к труду осужденных к 
наказаниям и мерам уголовно-правового
 характера не связанных с лишением свободы, состоящих на учете в уголовно-исполнительной инспекции.</t>
  </si>
  <si>
    <t>Мероприятие 1.1.11. Проведение работы по оказанию юридической и консультационной помощи осужденным, состоящим на учете УИИ.</t>
  </si>
  <si>
    <t>Мероприятие 1.1.12.  Оказание содействия лицам без определенного места жительства в восстановлении документов, в восстановлении профессиональных навыков и профессиональном обучении лиц, не имеющих профессиональных навыков, в организации временной занятости и поиске работы</t>
  </si>
  <si>
    <t>Мероприятие 1.1.13. Создание
 условий для социальной реабилитации
 лиц, состоящих на учете УИИ,
 находящихся в трудной жизненной ситуации</t>
  </si>
  <si>
    <t>Мероприятие 1.1.14. Принятие мер 
по предоставлению мест для проживания гражданам,
 состоящим на учете УИИ, не имеющим в
 собственности или пользовании помещений,
 пригодных для проживания</t>
  </si>
  <si>
    <t xml:space="preserve">Мероприятие 1.1.15. Расходы на развитие и совершенствование института добровольных народных дружин </t>
  </si>
  <si>
    <t>Мероприятие 1.1.16. Материальное стимулирование народных дружинников на период их участия в проводимых органами внутренних дел (полицией) или иными правоохранительными органами мероприятий по охране общественного порядка в Невельском районе.</t>
  </si>
  <si>
    <t xml:space="preserve">Мероприятие 1.1.17. Доступ к «облачному»  хранилищу системы видеонаблюдеения в рамках реализации мероприятий по наружному видеонаблюдению на территории МО «Невель» </t>
  </si>
  <si>
    <t xml:space="preserve">Мероприятие 1.1.18. Обеспечение пожарной безопасности в муниципальных образованиях </t>
  </si>
  <si>
    <t>"Приложение № 3 к муниципальной программе «Обеспечение безопасности граждан на территории муниципального образования «Невельский район»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</si>
</sst>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3" xfId="0" applyFont="1" applyBorder="1" applyAlignment="1">
      <alignment wrapText="1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0" fillId="0" borderId="1" xfId="0" applyBorder="1"/>
    <xf numFmtId="0" fontId="4" fillId="0" borderId="1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top" wrapText="1"/>
    </xf>
    <xf numFmtId="0" fontId="6" fillId="0" borderId="4" xfId="1" applyFont="1" applyBorder="1" applyAlignment="1">
      <alignment horizontal="left" vertical="top" wrapText="1"/>
    </xf>
    <xf numFmtId="0" fontId="6" fillId="0" borderId="3" xfId="1" applyFont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4" fillId="0" borderId="2" xfId="0" applyFont="1" applyFill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abSelected="1" workbookViewId="0">
      <selection activeCell="L5" sqref="L5"/>
    </sheetView>
  </sheetViews>
  <sheetFormatPr defaultRowHeight="15" x14ac:dyDescent="0.25"/>
  <cols>
    <col min="1" max="1" width="22.42578125" customWidth="1"/>
    <col min="2" max="2" width="17.85546875" customWidth="1"/>
    <col min="3" max="3" width="15" customWidth="1"/>
    <col min="4" max="4" width="13.140625" customWidth="1"/>
    <col min="5" max="6" width="12.85546875" customWidth="1"/>
    <col min="7" max="7" width="12.28515625" customWidth="1"/>
    <col min="8" max="8" width="11.7109375" customWidth="1"/>
    <col min="9" max="9" width="12.5703125" customWidth="1"/>
    <col min="10" max="10" width="9.140625" hidden="1" customWidth="1"/>
  </cols>
  <sheetData>
    <row r="1" spans="1:10" ht="52.5" customHeight="1" x14ac:dyDescent="0.25">
      <c r="B1" s="1"/>
      <c r="C1" s="1"/>
      <c r="D1" s="25" t="s">
        <v>0</v>
      </c>
      <c r="E1" s="25"/>
      <c r="F1" s="25"/>
      <c r="G1" s="25"/>
      <c r="H1" s="25"/>
      <c r="I1" s="25"/>
      <c r="J1" s="2"/>
    </row>
    <row r="2" spans="1:10" ht="69.95" customHeight="1" x14ac:dyDescent="0.25">
      <c r="B2" s="1"/>
      <c r="C2" s="1"/>
      <c r="D2" s="25" t="s">
        <v>42</v>
      </c>
      <c r="E2" s="25"/>
      <c r="F2" s="25"/>
      <c r="G2" s="25"/>
      <c r="H2" s="25"/>
      <c r="I2" s="25"/>
      <c r="J2" s="1"/>
    </row>
    <row r="3" spans="1:10" ht="2.25" customHeight="1" x14ac:dyDescent="0.25"/>
    <row r="4" spans="1:10" ht="15.75" x14ac:dyDescent="0.25">
      <c r="A4" s="26" t="s">
        <v>1</v>
      </c>
      <c r="B4" s="26" t="s">
        <v>2</v>
      </c>
      <c r="C4" s="28"/>
      <c r="D4" s="30" t="s">
        <v>3</v>
      </c>
      <c r="E4" s="30"/>
      <c r="F4" s="30"/>
      <c r="G4" s="30"/>
      <c r="H4" s="30"/>
      <c r="I4" s="30"/>
    </row>
    <row r="5" spans="1:10" ht="138" customHeight="1" x14ac:dyDescent="0.25">
      <c r="A5" s="27"/>
      <c r="B5" s="27"/>
      <c r="C5" s="29"/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</row>
    <row r="6" spans="1:10" ht="15.75" x14ac:dyDescent="0.25">
      <c r="A6" s="31" t="s">
        <v>10</v>
      </c>
      <c r="B6" s="32" t="s">
        <v>11</v>
      </c>
      <c r="C6" s="4" t="s">
        <v>9</v>
      </c>
      <c r="D6" s="5">
        <f>D18</f>
        <v>2206.4</v>
      </c>
      <c r="E6" s="5">
        <f t="shared" ref="E6:H6" si="0">E18</f>
        <v>2274</v>
      </c>
      <c r="F6" s="5">
        <f t="shared" si="0"/>
        <v>2354.7220000000007</v>
      </c>
      <c r="G6" s="5">
        <f t="shared" si="0"/>
        <v>2093.7799999999997</v>
      </c>
      <c r="H6" s="5">
        <f t="shared" si="0"/>
        <v>2019.71</v>
      </c>
      <c r="I6" s="5">
        <f>SUM(D6,E6,F6,G6,H6)</f>
        <v>10948.612000000001</v>
      </c>
    </row>
    <row r="7" spans="1:10" ht="31.5" x14ac:dyDescent="0.25">
      <c r="A7" s="31"/>
      <c r="B7" s="32"/>
      <c r="C7" s="4" t="s">
        <v>12</v>
      </c>
      <c r="D7" s="6">
        <v>0</v>
      </c>
      <c r="E7" s="6">
        <v>0</v>
      </c>
      <c r="F7" s="6">
        <v>0</v>
      </c>
      <c r="G7" s="7">
        <v>0</v>
      </c>
      <c r="H7" s="7">
        <v>0</v>
      </c>
      <c r="I7" s="7">
        <f t="shared" ref="I7:I63" si="1">SUM(D7,E7,F7,G7,H7)</f>
        <v>0</v>
      </c>
    </row>
    <row r="8" spans="1:10" ht="31.5" x14ac:dyDescent="0.25">
      <c r="A8" s="31"/>
      <c r="B8" s="32"/>
      <c r="C8" s="4" t="s">
        <v>13</v>
      </c>
      <c r="D8" s="5">
        <f>D20</f>
        <v>166</v>
      </c>
      <c r="E8" s="5">
        <f t="shared" ref="E8:H10" si="2">E20</f>
        <v>198</v>
      </c>
      <c r="F8" s="5">
        <f t="shared" si="2"/>
        <v>198</v>
      </c>
      <c r="G8" s="5">
        <f t="shared" si="2"/>
        <v>130.96</v>
      </c>
      <c r="H8" s="5">
        <f t="shared" si="2"/>
        <v>128.88999999999999</v>
      </c>
      <c r="I8" s="5">
        <f t="shared" si="1"/>
        <v>821.85</v>
      </c>
    </row>
    <row r="9" spans="1:10" ht="31.5" x14ac:dyDescent="0.25">
      <c r="A9" s="31"/>
      <c r="B9" s="32"/>
      <c r="C9" s="4" t="s">
        <v>14</v>
      </c>
      <c r="D9" s="5">
        <f>D21</f>
        <v>2040.4</v>
      </c>
      <c r="E9" s="5">
        <f t="shared" si="2"/>
        <v>2076</v>
      </c>
      <c r="F9" s="5">
        <f t="shared" si="2"/>
        <v>2156.7220000000007</v>
      </c>
      <c r="G9" s="5">
        <f t="shared" si="2"/>
        <v>1962.82</v>
      </c>
      <c r="H9" s="5">
        <f t="shared" si="2"/>
        <v>1890.82</v>
      </c>
      <c r="I9" s="5">
        <f t="shared" si="1"/>
        <v>10126.762000000001</v>
      </c>
    </row>
    <row r="10" spans="1:10" ht="15.75" x14ac:dyDescent="0.25">
      <c r="A10" s="31"/>
      <c r="B10" s="32" t="s">
        <v>15</v>
      </c>
      <c r="C10" s="4" t="s">
        <v>9</v>
      </c>
      <c r="D10" s="5">
        <f>D22</f>
        <v>2176.4</v>
      </c>
      <c r="E10" s="5">
        <f t="shared" si="2"/>
        <v>2244</v>
      </c>
      <c r="F10" s="5">
        <f>F22</f>
        <v>2324.7220000000007</v>
      </c>
      <c r="G10" s="5">
        <f t="shared" si="2"/>
        <v>2093.7799999999997</v>
      </c>
      <c r="H10" s="5">
        <f t="shared" si="2"/>
        <v>2019.71</v>
      </c>
      <c r="I10" s="5">
        <f t="shared" si="1"/>
        <v>10858.612000000001</v>
      </c>
    </row>
    <row r="11" spans="1:10" ht="31.5" x14ac:dyDescent="0.25">
      <c r="A11" s="31"/>
      <c r="B11" s="32"/>
      <c r="C11" s="4" t="s">
        <v>12</v>
      </c>
      <c r="D11" s="6">
        <v>0</v>
      </c>
      <c r="E11" s="6">
        <v>0</v>
      </c>
      <c r="F11" s="6">
        <v>0</v>
      </c>
      <c r="G11" s="7">
        <v>0</v>
      </c>
      <c r="H11" s="7">
        <v>0</v>
      </c>
      <c r="I11" s="7">
        <f t="shared" si="1"/>
        <v>0</v>
      </c>
    </row>
    <row r="12" spans="1:10" ht="31.5" x14ac:dyDescent="0.25">
      <c r="A12" s="31"/>
      <c r="B12" s="32"/>
      <c r="C12" s="4" t="s">
        <v>13</v>
      </c>
      <c r="D12" s="5">
        <f>D24</f>
        <v>166</v>
      </c>
      <c r="E12" s="5">
        <f t="shared" ref="E12:H14" si="3">E24</f>
        <v>198</v>
      </c>
      <c r="F12" s="5">
        <f t="shared" si="3"/>
        <v>198</v>
      </c>
      <c r="G12" s="5">
        <f t="shared" si="3"/>
        <v>130.96</v>
      </c>
      <c r="H12" s="5">
        <f t="shared" si="3"/>
        <v>128.88999999999999</v>
      </c>
      <c r="I12" s="5">
        <f t="shared" si="1"/>
        <v>821.85</v>
      </c>
    </row>
    <row r="13" spans="1:10" ht="31.5" x14ac:dyDescent="0.25">
      <c r="A13" s="31"/>
      <c r="B13" s="32"/>
      <c r="C13" s="4" t="s">
        <v>14</v>
      </c>
      <c r="D13" s="5">
        <f>D25</f>
        <v>2010.4</v>
      </c>
      <c r="E13" s="5">
        <f t="shared" si="3"/>
        <v>2046</v>
      </c>
      <c r="F13" s="5">
        <f t="shared" si="3"/>
        <v>2126.7220000000007</v>
      </c>
      <c r="G13" s="5">
        <f t="shared" si="3"/>
        <v>1962.82</v>
      </c>
      <c r="H13" s="5">
        <f t="shared" si="3"/>
        <v>1890.82</v>
      </c>
      <c r="I13" s="5">
        <f t="shared" si="1"/>
        <v>10036.762000000001</v>
      </c>
    </row>
    <row r="14" spans="1:10" ht="15.75" x14ac:dyDescent="0.25">
      <c r="A14" s="31"/>
      <c r="B14" s="32" t="s">
        <v>16</v>
      </c>
      <c r="C14" s="4" t="s">
        <v>9</v>
      </c>
      <c r="D14" s="5">
        <f>D26</f>
        <v>30</v>
      </c>
      <c r="E14" s="5">
        <f t="shared" si="3"/>
        <v>30</v>
      </c>
      <c r="F14" s="5">
        <f t="shared" si="3"/>
        <v>30</v>
      </c>
      <c r="G14" s="7">
        <f t="shared" si="3"/>
        <v>0</v>
      </c>
      <c r="H14" s="7">
        <f t="shared" si="3"/>
        <v>0</v>
      </c>
      <c r="I14" s="5">
        <f t="shared" si="1"/>
        <v>90</v>
      </c>
    </row>
    <row r="15" spans="1:10" ht="31.5" x14ac:dyDescent="0.25">
      <c r="A15" s="31"/>
      <c r="B15" s="32"/>
      <c r="C15" s="4" t="s">
        <v>12</v>
      </c>
      <c r="D15" s="6">
        <v>0</v>
      </c>
      <c r="E15" s="6">
        <v>0</v>
      </c>
      <c r="F15" s="6">
        <v>0</v>
      </c>
      <c r="G15" s="7">
        <v>0</v>
      </c>
      <c r="H15" s="7">
        <v>0</v>
      </c>
      <c r="I15" s="7">
        <f t="shared" si="1"/>
        <v>0</v>
      </c>
    </row>
    <row r="16" spans="1:10" ht="31.5" x14ac:dyDescent="0.25">
      <c r="A16" s="31"/>
      <c r="B16" s="32"/>
      <c r="C16" s="4" t="s">
        <v>13</v>
      </c>
      <c r="D16" s="6">
        <v>0</v>
      </c>
      <c r="E16" s="6">
        <v>0</v>
      </c>
      <c r="F16" s="6">
        <v>0</v>
      </c>
      <c r="G16" s="7">
        <v>0</v>
      </c>
      <c r="H16" s="7">
        <v>0</v>
      </c>
      <c r="I16" s="7">
        <f t="shared" si="1"/>
        <v>0</v>
      </c>
    </row>
    <row r="17" spans="1:9" ht="31.5" x14ac:dyDescent="0.25">
      <c r="A17" s="31"/>
      <c r="B17" s="32"/>
      <c r="C17" s="4" t="s">
        <v>14</v>
      </c>
      <c r="D17" s="5">
        <f>D29</f>
        <v>30</v>
      </c>
      <c r="E17" s="5">
        <f t="shared" ref="E17:H18" si="4">E29</f>
        <v>30</v>
      </c>
      <c r="F17" s="5">
        <f t="shared" si="4"/>
        <v>30</v>
      </c>
      <c r="G17" s="7">
        <f t="shared" si="4"/>
        <v>0</v>
      </c>
      <c r="H17" s="7">
        <f t="shared" si="4"/>
        <v>0</v>
      </c>
      <c r="I17" s="5">
        <f t="shared" si="1"/>
        <v>90</v>
      </c>
    </row>
    <row r="18" spans="1:9" ht="15.75" x14ac:dyDescent="0.25">
      <c r="A18" s="33" t="s">
        <v>17</v>
      </c>
      <c r="B18" s="32" t="s">
        <v>11</v>
      </c>
      <c r="C18" s="4" t="s">
        <v>9</v>
      </c>
      <c r="D18" s="5">
        <f>D30</f>
        <v>2206.4</v>
      </c>
      <c r="E18" s="5">
        <f t="shared" si="4"/>
        <v>2274</v>
      </c>
      <c r="F18" s="5">
        <f t="shared" si="4"/>
        <v>2354.7220000000007</v>
      </c>
      <c r="G18" s="5">
        <f t="shared" si="4"/>
        <v>2093.7799999999997</v>
      </c>
      <c r="H18" s="5">
        <f t="shared" si="4"/>
        <v>2019.71</v>
      </c>
      <c r="I18" s="5">
        <f t="shared" si="1"/>
        <v>10948.612000000001</v>
      </c>
    </row>
    <row r="19" spans="1:9" ht="31.5" x14ac:dyDescent="0.25">
      <c r="A19" s="34"/>
      <c r="B19" s="32"/>
      <c r="C19" s="4" t="s">
        <v>12</v>
      </c>
      <c r="D19" s="6">
        <v>0</v>
      </c>
      <c r="E19" s="6">
        <v>0</v>
      </c>
      <c r="F19" s="6">
        <v>0</v>
      </c>
      <c r="G19" s="7">
        <v>0</v>
      </c>
      <c r="H19" s="7">
        <v>0</v>
      </c>
      <c r="I19" s="7">
        <f t="shared" si="1"/>
        <v>0</v>
      </c>
    </row>
    <row r="20" spans="1:9" ht="31.5" x14ac:dyDescent="0.25">
      <c r="A20" s="34"/>
      <c r="B20" s="32"/>
      <c r="C20" s="4" t="s">
        <v>13</v>
      </c>
      <c r="D20" s="5">
        <f>D32</f>
        <v>166</v>
      </c>
      <c r="E20" s="5">
        <f t="shared" ref="E20:H22" si="5">E32</f>
        <v>198</v>
      </c>
      <c r="F20" s="5">
        <f t="shared" si="5"/>
        <v>198</v>
      </c>
      <c r="G20" s="5">
        <f t="shared" si="5"/>
        <v>130.96</v>
      </c>
      <c r="H20" s="5">
        <f t="shared" si="5"/>
        <v>128.88999999999999</v>
      </c>
      <c r="I20" s="5">
        <f t="shared" si="1"/>
        <v>821.85</v>
      </c>
    </row>
    <row r="21" spans="1:9" ht="31.5" x14ac:dyDescent="0.25">
      <c r="A21" s="34"/>
      <c r="B21" s="32"/>
      <c r="C21" s="4" t="s">
        <v>14</v>
      </c>
      <c r="D21" s="5">
        <f>D33</f>
        <v>2040.4</v>
      </c>
      <c r="E21" s="5">
        <f t="shared" si="5"/>
        <v>2076</v>
      </c>
      <c r="F21" s="5">
        <f t="shared" si="5"/>
        <v>2156.7220000000007</v>
      </c>
      <c r="G21" s="5">
        <f t="shared" si="5"/>
        <v>1962.82</v>
      </c>
      <c r="H21" s="5">
        <f t="shared" si="5"/>
        <v>1890.82</v>
      </c>
      <c r="I21" s="5">
        <f t="shared" si="1"/>
        <v>10126.762000000001</v>
      </c>
    </row>
    <row r="22" spans="1:9" ht="15.75" x14ac:dyDescent="0.25">
      <c r="A22" s="34"/>
      <c r="B22" s="32" t="s">
        <v>15</v>
      </c>
      <c r="C22" s="4" t="s">
        <v>9</v>
      </c>
      <c r="D22" s="5">
        <f>D34</f>
        <v>2176.4</v>
      </c>
      <c r="E22" s="5">
        <f t="shared" si="5"/>
        <v>2244</v>
      </c>
      <c r="F22" s="5">
        <f t="shared" si="5"/>
        <v>2324.7220000000007</v>
      </c>
      <c r="G22" s="5">
        <f t="shared" si="5"/>
        <v>2093.7799999999997</v>
      </c>
      <c r="H22" s="5">
        <f t="shared" si="5"/>
        <v>2019.71</v>
      </c>
      <c r="I22" s="5">
        <f t="shared" si="1"/>
        <v>10858.612000000001</v>
      </c>
    </row>
    <row r="23" spans="1:9" ht="31.5" x14ac:dyDescent="0.25">
      <c r="A23" s="34"/>
      <c r="B23" s="32"/>
      <c r="C23" s="4" t="s">
        <v>12</v>
      </c>
      <c r="D23" s="6">
        <v>0</v>
      </c>
      <c r="E23" s="6">
        <v>0</v>
      </c>
      <c r="F23" s="6">
        <v>0</v>
      </c>
      <c r="G23" s="7">
        <v>0</v>
      </c>
      <c r="H23" s="7">
        <v>0</v>
      </c>
      <c r="I23" s="7">
        <f t="shared" si="1"/>
        <v>0</v>
      </c>
    </row>
    <row r="24" spans="1:9" ht="31.5" x14ac:dyDescent="0.25">
      <c r="A24" s="34"/>
      <c r="B24" s="32"/>
      <c r="C24" s="4" t="s">
        <v>13</v>
      </c>
      <c r="D24" s="5">
        <f>D36</f>
        <v>166</v>
      </c>
      <c r="E24" s="5">
        <f t="shared" ref="E24:H26" si="6">E36</f>
        <v>198</v>
      </c>
      <c r="F24" s="5">
        <f t="shared" si="6"/>
        <v>198</v>
      </c>
      <c r="G24" s="5">
        <f t="shared" si="6"/>
        <v>130.96</v>
      </c>
      <c r="H24" s="5">
        <f t="shared" si="6"/>
        <v>128.88999999999999</v>
      </c>
      <c r="I24" s="5">
        <f t="shared" si="1"/>
        <v>821.85</v>
      </c>
    </row>
    <row r="25" spans="1:9" ht="31.5" x14ac:dyDescent="0.25">
      <c r="A25" s="34"/>
      <c r="B25" s="32"/>
      <c r="C25" s="4" t="s">
        <v>14</v>
      </c>
      <c r="D25" s="5">
        <f>D37</f>
        <v>2010.4</v>
      </c>
      <c r="E25" s="5">
        <f t="shared" si="6"/>
        <v>2046</v>
      </c>
      <c r="F25" s="5">
        <f t="shared" si="6"/>
        <v>2126.7220000000007</v>
      </c>
      <c r="G25" s="5">
        <f t="shared" si="6"/>
        <v>1962.82</v>
      </c>
      <c r="H25" s="5">
        <f t="shared" si="6"/>
        <v>1890.82</v>
      </c>
      <c r="I25" s="5">
        <f t="shared" si="1"/>
        <v>10036.762000000001</v>
      </c>
    </row>
    <row r="26" spans="1:9" ht="15.75" x14ac:dyDescent="0.25">
      <c r="A26" s="34"/>
      <c r="B26" s="32" t="s">
        <v>16</v>
      </c>
      <c r="C26" s="4" t="s">
        <v>9</v>
      </c>
      <c r="D26" s="5">
        <f>D38</f>
        <v>30</v>
      </c>
      <c r="E26" s="5">
        <f t="shared" si="6"/>
        <v>30</v>
      </c>
      <c r="F26" s="5">
        <f t="shared" si="6"/>
        <v>30</v>
      </c>
      <c r="G26" s="5">
        <f t="shared" si="6"/>
        <v>0</v>
      </c>
      <c r="H26" s="5">
        <f t="shared" si="6"/>
        <v>0</v>
      </c>
      <c r="I26" s="5">
        <f t="shared" si="1"/>
        <v>90</v>
      </c>
    </row>
    <row r="27" spans="1:9" ht="31.5" x14ac:dyDescent="0.25">
      <c r="A27" s="34"/>
      <c r="B27" s="32"/>
      <c r="C27" s="4" t="s">
        <v>12</v>
      </c>
      <c r="D27" s="6">
        <v>0</v>
      </c>
      <c r="E27" s="6">
        <v>0</v>
      </c>
      <c r="F27" s="6">
        <v>0</v>
      </c>
      <c r="G27" s="7">
        <v>0</v>
      </c>
      <c r="H27" s="7">
        <v>0</v>
      </c>
      <c r="I27" s="7">
        <f t="shared" si="1"/>
        <v>0</v>
      </c>
    </row>
    <row r="28" spans="1:9" ht="31.5" x14ac:dyDescent="0.25">
      <c r="A28" s="34"/>
      <c r="B28" s="32"/>
      <c r="C28" s="4" t="s">
        <v>13</v>
      </c>
      <c r="D28" s="6">
        <v>0</v>
      </c>
      <c r="E28" s="6">
        <v>0</v>
      </c>
      <c r="F28" s="6">
        <v>0</v>
      </c>
      <c r="G28" s="7">
        <v>0</v>
      </c>
      <c r="H28" s="7">
        <v>0</v>
      </c>
      <c r="I28" s="7">
        <f t="shared" si="1"/>
        <v>0</v>
      </c>
    </row>
    <row r="29" spans="1:9" ht="31.5" x14ac:dyDescent="0.25">
      <c r="A29" s="35"/>
      <c r="B29" s="32"/>
      <c r="C29" s="4" t="s">
        <v>14</v>
      </c>
      <c r="D29" s="5">
        <f>D41</f>
        <v>30</v>
      </c>
      <c r="E29" s="5">
        <f t="shared" ref="E29:H29" si="7">E41</f>
        <v>30</v>
      </c>
      <c r="F29" s="5">
        <f t="shared" si="7"/>
        <v>30</v>
      </c>
      <c r="G29" s="7">
        <f t="shared" si="7"/>
        <v>0</v>
      </c>
      <c r="H29" s="7">
        <f t="shared" si="7"/>
        <v>0</v>
      </c>
      <c r="I29" s="5">
        <f t="shared" si="1"/>
        <v>90</v>
      </c>
    </row>
    <row r="30" spans="1:9" ht="15.75" x14ac:dyDescent="0.25">
      <c r="A30" s="33" t="s">
        <v>18</v>
      </c>
      <c r="B30" s="32" t="s">
        <v>11</v>
      </c>
      <c r="C30" s="4" t="s">
        <v>9</v>
      </c>
      <c r="D30" s="5">
        <f>D34+D38</f>
        <v>2206.4</v>
      </c>
      <c r="E30" s="5">
        <f t="shared" ref="E30:H30" si="8">E34+E38</f>
        <v>2274</v>
      </c>
      <c r="F30" s="5">
        <f t="shared" si="8"/>
        <v>2354.7220000000007</v>
      </c>
      <c r="G30" s="5">
        <f t="shared" si="8"/>
        <v>2093.7799999999997</v>
      </c>
      <c r="H30" s="5">
        <f t="shared" si="8"/>
        <v>2019.71</v>
      </c>
      <c r="I30" s="5">
        <f t="shared" si="1"/>
        <v>10948.612000000001</v>
      </c>
    </row>
    <row r="31" spans="1:9" ht="31.5" x14ac:dyDescent="0.25">
      <c r="A31" s="34"/>
      <c r="B31" s="32"/>
      <c r="C31" s="4" t="s">
        <v>12</v>
      </c>
      <c r="D31" s="6">
        <v>0</v>
      </c>
      <c r="E31" s="6">
        <v>0</v>
      </c>
      <c r="F31" s="6">
        <v>0</v>
      </c>
      <c r="G31" s="7">
        <v>0</v>
      </c>
      <c r="H31" s="7">
        <v>0</v>
      </c>
      <c r="I31" s="7">
        <f t="shared" si="1"/>
        <v>0</v>
      </c>
    </row>
    <row r="32" spans="1:9" ht="31.5" x14ac:dyDescent="0.25">
      <c r="A32" s="34"/>
      <c r="B32" s="32"/>
      <c r="C32" s="4" t="s">
        <v>13</v>
      </c>
      <c r="D32" s="5">
        <f>D36+D40</f>
        <v>166</v>
      </c>
      <c r="E32" s="5">
        <f>SUM(E50,E59,E64)</f>
        <v>198</v>
      </c>
      <c r="F32" s="5">
        <f>SUM(F50,F59,F64)</f>
        <v>198</v>
      </c>
      <c r="G32" s="5">
        <f>SUM(G50,G59,G64)</f>
        <v>130.96</v>
      </c>
      <c r="H32" s="5">
        <f>SUM(H50,H59,H64)</f>
        <v>128.88999999999999</v>
      </c>
      <c r="I32" s="5">
        <f t="shared" si="1"/>
        <v>821.85</v>
      </c>
    </row>
    <row r="33" spans="1:9" ht="31.5" x14ac:dyDescent="0.25">
      <c r="A33" s="34"/>
      <c r="B33" s="32"/>
      <c r="C33" s="4" t="s">
        <v>14</v>
      </c>
      <c r="D33" s="5">
        <f>SUM(D37,D41)</f>
        <v>2040.4</v>
      </c>
      <c r="E33" s="5">
        <f t="shared" ref="E33:H33" si="9">SUM(E37,E41)</f>
        <v>2076</v>
      </c>
      <c r="F33" s="5">
        <f t="shared" si="9"/>
        <v>2156.7220000000007</v>
      </c>
      <c r="G33" s="5">
        <f t="shared" si="9"/>
        <v>1962.82</v>
      </c>
      <c r="H33" s="5">
        <f t="shared" si="9"/>
        <v>1890.82</v>
      </c>
      <c r="I33" s="5">
        <f t="shared" si="1"/>
        <v>10126.762000000001</v>
      </c>
    </row>
    <row r="34" spans="1:9" ht="15.75" x14ac:dyDescent="0.25">
      <c r="A34" s="34"/>
      <c r="B34" s="32" t="s">
        <v>15</v>
      </c>
      <c r="C34" s="4" t="s">
        <v>9</v>
      </c>
      <c r="D34" s="5">
        <f>SUM(D35,D36,D37)</f>
        <v>2176.4</v>
      </c>
      <c r="E34" s="5">
        <f t="shared" ref="E34:H34" si="10">SUM(E35,E36,E37)</f>
        <v>2244</v>
      </c>
      <c r="F34" s="5">
        <f t="shared" si="10"/>
        <v>2324.7220000000007</v>
      </c>
      <c r="G34" s="5">
        <f t="shared" si="10"/>
        <v>2093.7799999999997</v>
      </c>
      <c r="H34" s="5">
        <f t="shared" si="10"/>
        <v>2019.71</v>
      </c>
      <c r="I34" s="5">
        <f t="shared" si="1"/>
        <v>10858.612000000001</v>
      </c>
    </row>
    <row r="35" spans="1:9" ht="31.5" x14ac:dyDescent="0.25">
      <c r="A35" s="34"/>
      <c r="B35" s="32"/>
      <c r="C35" s="4" t="s">
        <v>12</v>
      </c>
      <c r="D35" s="6">
        <v>0</v>
      </c>
      <c r="E35" s="6">
        <v>0</v>
      </c>
      <c r="F35" s="6">
        <v>0</v>
      </c>
      <c r="G35" s="7">
        <v>0</v>
      </c>
      <c r="H35" s="7">
        <v>0</v>
      </c>
      <c r="I35" s="7">
        <f t="shared" si="1"/>
        <v>0</v>
      </c>
    </row>
    <row r="36" spans="1:9" ht="31.5" x14ac:dyDescent="0.25">
      <c r="A36" s="34"/>
      <c r="B36" s="32"/>
      <c r="C36" s="4" t="s">
        <v>13</v>
      </c>
      <c r="D36" s="5">
        <f>D50+D59+D64</f>
        <v>166</v>
      </c>
      <c r="E36" s="5">
        <f>SUM(E50,E59,E64)</f>
        <v>198</v>
      </c>
      <c r="F36" s="5">
        <f>SUM(F50,F59,F64)</f>
        <v>198</v>
      </c>
      <c r="G36" s="5">
        <f>SUM(G50,G59,G64)</f>
        <v>130.96</v>
      </c>
      <c r="H36" s="5">
        <f>SUM(H50,H59,H64)</f>
        <v>128.88999999999999</v>
      </c>
      <c r="I36" s="5">
        <f t="shared" si="1"/>
        <v>821.85</v>
      </c>
    </row>
    <row r="37" spans="1:9" ht="31.5" x14ac:dyDescent="0.25">
      <c r="A37" s="34"/>
      <c r="B37" s="32"/>
      <c r="C37" s="4" t="s">
        <v>14</v>
      </c>
      <c r="D37" s="5">
        <f>SUM(D42,D44,D43,D45,D47,D48,D51,D52,D53,D54,D55,D56,D57,D60,D61,D62)</f>
        <v>2010.4</v>
      </c>
      <c r="E37" s="5">
        <f>SUM(E42,E44,E43,E45,E47,E48,E51,E52,E53,E54,E55,E56,E57,E60,E61,E62)</f>
        <v>2046</v>
      </c>
      <c r="F37" s="5">
        <f>SUM(F42,F44,F43,F45,F47,F48,F51,F52,F53,F54,F55,F56,F57,F60,F61,F62,F65)</f>
        <v>2126.7220000000007</v>
      </c>
      <c r="G37" s="5">
        <f>SUM(G42,G44,G43,G45,G47,G48,G51,G52,G53,G54,G55,G56,G57,G60,G61,G62)</f>
        <v>1962.82</v>
      </c>
      <c r="H37" s="5">
        <f>SUM(H42,H44,H43,H45,H47,H48,H51,H52,H53,H54,H55,H56,H57,H60,H61,H62)</f>
        <v>1890.82</v>
      </c>
      <c r="I37" s="5">
        <f t="shared" si="1"/>
        <v>10036.762000000001</v>
      </c>
    </row>
    <row r="38" spans="1:9" ht="15.75" x14ac:dyDescent="0.25">
      <c r="A38" s="34"/>
      <c r="B38" s="32" t="s">
        <v>16</v>
      </c>
      <c r="C38" s="4" t="s">
        <v>9</v>
      </c>
      <c r="D38" s="5">
        <f>SUM(D39,D40,D41)</f>
        <v>30</v>
      </c>
      <c r="E38" s="5">
        <f t="shared" ref="E38:H38" si="11">SUM(E39,E40,E41)</f>
        <v>30</v>
      </c>
      <c r="F38" s="5">
        <f t="shared" si="11"/>
        <v>30</v>
      </c>
      <c r="G38" s="7">
        <f t="shared" si="11"/>
        <v>0</v>
      </c>
      <c r="H38" s="7">
        <f t="shared" si="11"/>
        <v>0</v>
      </c>
      <c r="I38" s="5">
        <f t="shared" si="1"/>
        <v>90</v>
      </c>
    </row>
    <row r="39" spans="1:9" ht="31.5" x14ac:dyDescent="0.25">
      <c r="A39" s="34"/>
      <c r="B39" s="32"/>
      <c r="C39" s="4" t="s">
        <v>12</v>
      </c>
      <c r="D39" s="6">
        <v>0</v>
      </c>
      <c r="E39" s="6">
        <v>0</v>
      </c>
      <c r="F39" s="6">
        <v>0</v>
      </c>
      <c r="G39" s="7">
        <v>0</v>
      </c>
      <c r="H39" s="7">
        <v>0</v>
      </c>
      <c r="I39" s="7">
        <f t="shared" si="1"/>
        <v>0</v>
      </c>
    </row>
    <row r="40" spans="1:9" ht="31.5" x14ac:dyDescent="0.25">
      <c r="A40" s="34"/>
      <c r="B40" s="32"/>
      <c r="C40" s="4" t="s">
        <v>13</v>
      </c>
      <c r="D40" s="6">
        <v>0</v>
      </c>
      <c r="E40" s="6">
        <v>0</v>
      </c>
      <c r="F40" s="6">
        <v>0</v>
      </c>
      <c r="G40" s="7">
        <v>0</v>
      </c>
      <c r="H40" s="7">
        <v>0</v>
      </c>
      <c r="I40" s="7">
        <f t="shared" si="1"/>
        <v>0</v>
      </c>
    </row>
    <row r="41" spans="1:9" ht="31.5" x14ac:dyDescent="0.25">
      <c r="A41" s="35"/>
      <c r="B41" s="32"/>
      <c r="C41" s="4" t="s">
        <v>14</v>
      </c>
      <c r="D41" s="5">
        <f>D46</f>
        <v>30</v>
      </c>
      <c r="E41" s="5">
        <f t="shared" ref="E41:F41" si="12">E46</f>
        <v>30</v>
      </c>
      <c r="F41" s="5">
        <f t="shared" si="12"/>
        <v>30</v>
      </c>
      <c r="G41" s="7">
        <f>G46</f>
        <v>0</v>
      </c>
      <c r="H41" s="7">
        <f>H46</f>
        <v>0</v>
      </c>
      <c r="I41" s="5">
        <f t="shared" si="1"/>
        <v>90</v>
      </c>
    </row>
    <row r="42" spans="1:9" ht="140.25" customHeight="1" x14ac:dyDescent="0.25">
      <c r="A42" s="8" t="s">
        <v>19</v>
      </c>
      <c r="B42" s="4" t="s">
        <v>20</v>
      </c>
      <c r="C42" s="4" t="s">
        <v>14</v>
      </c>
      <c r="D42" s="6">
        <v>0</v>
      </c>
      <c r="E42" s="6">
        <v>0</v>
      </c>
      <c r="F42" s="6">
        <v>0</v>
      </c>
      <c r="G42" s="7">
        <v>0</v>
      </c>
      <c r="H42" s="7">
        <v>0</v>
      </c>
      <c r="I42" s="7">
        <f t="shared" si="1"/>
        <v>0</v>
      </c>
    </row>
    <row r="43" spans="1:9" ht="96" customHeight="1" x14ac:dyDescent="0.25">
      <c r="A43" s="8" t="s">
        <v>21</v>
      </c>
      <c r="B43" s="4" t="s">
        <v>20</v>
      </c>
      <c r="C43" s="4" t="s">
        <v>14</v>
      </c>
      <c r="D43" s="6">
        <v>0</v>
      </c>
      <c r="E43" s="6">
        <v>0</v>
      </c>
      <c r="F43" s="6">
        <v>0</v>
      </c>
      <c r="G43" s="7">
        <v>0</v>
      </c>
      <c r="H43" s="7">
        <v>0</v>
      </c>
      <c r="I43" s="7">
        <f t="shared" si="1"/>
        <v>0</v>
      </c>
    </row>
    <row r="44" spans="1:9" ht="157.5" x14ac:dyDescent="0.25">
      <c r="A44" s="9" t="s">
        <v>22</v>
      </c>
      <c r="B44" s="4" t="s">
        <v>20</v>
      </c>
      <c r="C44" s="4" t="s">
        <v>14</v>
      </c>
      <c r="D44" s="6">
        <v>0</v>
      </c>
      <c r="E44" s="6">
        <v>0</v>
      </c>
      <c r="F44" s="6">
        <v>0</v>
      </c>
      <c r="G44" s="7">
        <v>0</v>
      </c>
      <c r="H44" s="7">
        <v>0</v>
      </c>
      <c r="I44" s="7">
        <f t="shared" si="1"/>
        <v>0</v>
      </c>
    </row>
    <row r="45" spans="1:9" ht="157.5" x14ac:dyDescent="0.25">
      <c r="A45" s="9" t="s">
        <v>23</v>
      </c>
      <c r="B45" s="4" t="s">
        <v>20</v>
      </c>
      <c r="C45" s="4" t="s">
        <v>14</v>
      </c>
      <c r="D45" s="5">
        <v>10</v>
      </c>
      <c r="E45" s="5">
        <f>10-0.08</f>
        <v>9.92</v>
      </c>
      <c r="F45" s="5">
        <v>10</v>
      </c>
      <c r="G45" s="5">
        <v>0</v>
      </c>
      <c r="H45" s="5">
        <v>0</v>
      </c>
      <c r="I45" s="5">
        <f t="shared" si="1"/>
        <v>29.92</v>
      </c>
    </row>
    <row r="46" spans="1:9" ht="239.25" customHeight="1" x14ac:dyDescent="0.25">
      <c r="A46" s="9" t="s">
        <v>24</v>
      </c>
      <c r="B46" s="4" t="s">
        <v>25</v>
      </c>
      <c r="C46" s="4" t="s">
        <v>14</v>
      </c>
      <c r="D46" s="5">
        <v>30</v>
      </c>
      <c r="E46" s="5">
        <v>30</v>
      </c>
      <c r="F46" s="5">
        <v>30</v>
      </c>
      <c r="G46" s="5">
        <v>0</v>
      </c>
      <c r="H46" s="5">
        <v>0</v>
      </c>
      <c r="I46" s="5">
        <f t="shared" si="1"/>
        <v>90</v>
      </c>
    </row>
    <row r="47" spans="1:9" ht="131.25" customHeight="1" x14ac:dyDescent="0.25">
      <c r="A47" s="9" t="s">
        <v>26</v>
      </c>
      <c r="B47" s="4" t="s">
        <v>27</v>
      </c>
      <c r="C47" s="4" t="s">
        <v>14</v>
      </c>
      <c r="D47" s="6">
        <v>0</v>
      </c>
      <c r="E47" s="6">
        <v>0</v>
      </c>
      <c r="F47" s="6">
        <v>0</v>
      </c>
      <c r="G47" s="7">
        <v>0</v>
      </c>
      <c r="H47" s="7">
        <v>0</v>
      </c>
      <c r="I47" s="7">
        <f t="shared" si="1"/>
        <v>0</v>
      </c>
    </row>
    <row r="48" spans="1:9" ht="88.5" customHeight="1" x14ac:dyDescent="0.25">
      <c r="A48" s="9" t="s">
        <v>28</v>
      </c>
      <c r="B48" s="4" t="s">
        <v>15</v>
      </c>
      <c r="C48" s="4" t="s">
        <v>14</v>
      </c>
      <c r="D48" s="6">
        <v>0</v>
      </c>
      <c r="E48" s="6">
        <v>0</v>
      </c>
      <c r="F48" s="6">
        <v>0</v>
      </c>
      <c r="G48" s="7">
        <v>0</v>
      </c>
      <c r="H48" s="7">
        <v>0</v>
      </c>
      <c r="I48" s="7">
        <f t="shared" si="1"/>
        <v>0</v>
      </c>
    </row>
    <row r="49" spans="1:9" ht="15.75" x14ac:dyDescent="0.25">
      <c r="A49" s="39" t="s">
        <v>29</v>
      </c>
      <c r="B49" s="42" t="s">
        <v>15</v>
      </c>
      <c r="C49" s="11" t="s">
        <v>9</v>
      </c>
      <c r="D49" s="5">
        <f>SUM(D50,D51)</f>
        <v>81</v>
      </c>
      <c r="E49" s="5">
        <f>SUM(E51,E50)</f>
        <v>93</v>
      </c>
      <c r="F49" s="5">
        <f t="shared" ref="F49:H49" si="13">SUM(F51,F50)</f>
        <v>92.9</v>
      </c>
      <c r="G49" s="5">
        <f t="shared" si="13"/>
        <v>61.6</v>
      </c>
      <c r="H49" s="5">
        <f t="shared" si="13"/>
        <v>60.6</v>
      </c>
      <c r="I49" s="5">
        <f t="shared" si="1"/>
        <v>389.1</v>
      </c>
    </row>
    <row r="50" spans="1:9" ht="27.75" customHeight="1" x14ac:dyDescent="0.25">
      <c r="A50" s="40"/>
      <c r="B50" s="43"/>
      <c r="C50" s="4" t="s">
        <v>30</v>
      </c>
      <c r="D50" s="5">
        <v>80</v>
      </c>
      <c r="E50" s="5">
        <v>92</v>
      </c>
      <c r="F50" s="5">
        <v>92</v>
      </c>
      <c r="G50" s="5">
        <v>61</v>
      </c>
      <c r="H50" s="5">
        <v>60</v>
      </c>
      <c r="I50" s="5">
        <f t="shared" si="1"/>
        <v>385</v>
      </c>
    </row>
    <row r="51" spans="1:9" ht="246" customHeight="1" x14ac:dyDescent="0.25">
      <c r="A51" s="41"/>
      <c r="B51" s="44"/>
      <c r="C51" s="4" t="s">
        <v>31</v>
      </c>
      <c r="D51" s="5">
        <v>1</v>
      </c>
      <c r="E51" s="5">
        <v>1</v>
      </c>
      <c r="F51" s="5">
        <v>0.9</v>
      </c>
      <c r="G51" s="5">
        <v>0.6</v>
      </c>
      <c r="H51" s="5">
        <v>0.6</v>
      </c>
      <c r="I51" s="5">
        <f t="shared" si="1"/>
        <v>4.0999999999999996</v>
      </c>
    </row>
    <row r="52" spans="1:9" ht="78.75" x14ac:dyDescent="0.25">
      <c r="A52" s="9" t="s">
        <v>32</v>
      </c>
      <c r="B52" s="4" t="s">
        <v>15</v>
      </c>
      <c r="C52" s="4" t="s">
        <v>14</v>
      </c>
      <c r="D52" s="5">
        <v>1962</v>
      </c>
      <c r="E52" s="5">
        <v>1962</v>
      </c>
      <c r="F52" s="5">
        <f>1962+76</f>
        <v>2038</v>
      </c>
      <c r="G52" s="5">
        <v>1962</v>
      </c>
      <c r="H52" s="5">
        <v>1890</v>
      </c>
      <c r="I52" s="5">
        <f t="shared" si="1"/>
        <v>9814</v>
      </c>
    </row>
    <row r="53" spans="1:9" ht="220.5" x14ac:dyDescent="0.25">
      <c r="A53" s="9" t="s">
        <v>33</v>
      </c>
      <c r="B53" s="4" t="s">
        <v>15</v>
      </c>
      <c r="C53" s="4" t="s">
        <v>14</v>
      </c>
      <c r="D53" s="12">
        <v>0</v>
      </c>
      <c r="E53" s="12">
        <v>0</v>
      </c>
      <c r="F53" s="12">
        <v>0</v>
      </c>
      <c r="G53" s="7">
        <v>0</v>
      </c>
      <c r="H53" s="7">
        <v>0</v>
      </c>
      <c r="I53" s="7">
        <f t="shared" si="1"/>
        <v>0</v>
      </c>
    </row>
    <row r="54" spans="1:9" ht="141.75" x14ac:dyDescent="0.25">
      <c r="A54" s="9" t="s">
        <v>34</v>
      </c>
      <c r="B54" s="4" t="s">
        <v>15</v>
      </c>
      <c r="C54" s="4" t="s">
        <v>14</v>
      </c>
      <c r="D54" s="12">
        <v>0</v>
      </c>
      <c r="E54" s="12">
        <v>0</v>
      </c>
      <c r="F54" s="12">
        <v>0</v>
      </c>
      <c r="G54" s="7">
        <v>0</v>
      </c>
      <c r="H54" s="7">
        <v>0</v>
      </c>
      <c r="I54" s="7">
        <f t="shared" si="1"/>
        <v>0</v>
      </c>
    </row>
    <row r="55" spans="1:9" ht="283.5" x14ac:dyDescent="0.25">
      <c r="A55" s="9" t="s">
        <v>35</v>
      </c>
      <c r="B55" s="4" t="s">
        <v>15</v>
      </c>
      <c r="C55" s="4" t="s">
        <v>14</v>
      </c>
      <c r="D55" s="12">
        <v>0</v>
      </c>
      <c r="E55" s="12">
        <v>0</v>
      </c>
      <c r="F55" s="12">
        <v>0</v>
      </c>
      <c r="G55" s="7">
        <v>0</v>
      </c>
      <c r="H55" s="7">
        <v>0</v>
      </c>
      <c r="I55" s="7">
        <f t="shared" si="1"/>
        <v>0</v>
      </c>
    </row>
    <row r="56" spans="1:9" ht="157.5" x14ac:dyDescent="0.25">
      <c r="A56" s="13" t="s">
        <v>36</v>
      </c>
      <c r="B56" s="4" t="s">
        <v>15</v>
      </c>
      <c r="C56" s="4" t="s">
        <v>14</v>
      </c>
      <c r="D56" s="6">
        <v>0</v>
      </c>
      <c r="E56" s="6">
        <v>0</v>
      </c>
      <c r="F56" s="6">
        <v>0</v>
      </c>
      <c r="G56" s="7">
        <v>0</v>
      </c>
      <c r="H56" s="7">
        <v>0</v>
      </c>
      <c r="I56" s="7">
        <f t="shared" si="1"/>
        <v>0</v>
      </c>
    </row>
    <row r="57" spans="1:9" ht="189" x14ac:dyDescent="0.25">
      <c r="A57" s="14" t="s">
        <v>37</v>
      </c>
      <c r="B57" s="4" t="s">
        <v>15</v>
      </c>
      <c r="C57" s="4" t="s">
        <v>14</v>
      </c>
      <c r="D57" s="6">
        <v>0</v>
      </c>
      <c r="E57" s="6">
        <v>0</v>
      </c>
      <c r="F57" s="6">
        <v>0</v>
      </c>
      <c r="G57" s="7">
        <v>0</v>
      </c>
      <c r="H57" s="7">
        <v>0</v>
      </c>
      <c r="I57" s="7">
        <f t="shared" si="1"/>
        <v>0</v>
      </c>
    </row>
    <row r="58" spans="1:9" ht="30" customHeight="1" x14ac:dyDescent="0.25">
      <c r="A58" s="36" t="s">
        <v>38</v>
      </c>
      <c r="B58" s="33" t="s">
        <v>15</v>
      </c>
      <c r="C58" s="4" t="s">
        <v>9</v>
      </c>
      <c r="D58" s="5">
        <f>SUM(D59:D60)</f>
        <v>15.8</v>
      </c>
      <c r="E58" s="5">
        <f>SUM(E60,E59)</f>
        <v>14.28</v>
      </c>
      <c r="F58" s="15">
        <f t="shared" ref="F58:H58" si="14">SUM(F60,F59)</f>
        <v>14.28</v>
      </c>
      <c r="G58" s="15">
        <f t="shared" si="14"/>
        <v>9.1800000000000015</v>
      </c>
      <c r="H58" s="15">
        <f t="shared" si="14"/>
        <v>9.1100000000000012</v>
      </c>
      <c r="I58" s="15">
        <f t="shared" si="1"/>
        <v>62.65</v>
      </c>
    </row>
    <row r="59" spans="1:9" ht="30" customHeight="1" x14ac:dyDescent="0.25">
      <c r="A59" s="37"/>
      <c r="B59" s="34"/>
      <c r="C59" s="4" t="s">
        <v>13</v>
      </c>
      <c r="D59" s="5">
        <v>14</v>
      </c>
      <c r="E59" s="5">
        <v>14</v>
      </c>
      <c r="F59" s="15">
        <f>5+9</f>
        <v>14</v>
      </c>
      <c r="G59" s="15">
        <f>3+5.96</f>
        <v>8.9600000000000009</v>
      </c>
      <c r="H59" s="15">
        <f>3+5.89</f>
        <v>8.89</v>
      </c>
      <c r="I59" s="15">
        <f t="shared" si="1"/>
        <v>59.85</v>
      </c>
    </row>
    <row r="60" spans="1:9" ht="64.5" customHeight="1" x14ac:dyDescent="0.25">
      <c r="A60" s="38"/>
      <c r="B60" s="35"/>
      <c r="C60" s="4" t="s">
        <v>14</v>
      </c>
      <c r="D60" s="5">
        <v>1.8</v>
      </c>
      <c r="E60" s="5">
        <v>0.28000000000000003</v>
      </c>
      <c r="F60" s="15">
        <v>0.28000000000000003</v>
      </c>
      <c r="G60" s="15">
        <v>0.22</v>
      </c>
      <c r="H60" s="15">
        <v>0.22</v>
      </c>
      <c r="I60" s="15">
        <f t="shared" si="1"/>
        <v>2.8000000000000007</v>
      </c>
    </row>
    <row r="61" spans="1:9" ht="305.25" customHeight="1" x14ac:dyDescent="0.25">
      <c r="A61" s="14" t="s">
        <v>39</v>
      </c>
      <c r="B61" s="4" t="s">
        <v>15</v>
      </c>
      <c r="C61" s="4" t="s">
        <v>14</v>
      </c>
      <c r="D61" s="5">
        <v>3.2</v>
      </c>
      <c r="E61" s="5">
        <f>7.92+0.08</f>
        <v>8</v>
      </c>
      <c r="F61" s="5">
        <v>7.9</v>
      </c>
      <c r="G61" s="5">
        <v>0</v>
      </c>
      <c r="H61" s="5">
        <v>0</v>
      </c>
      <c r="I61" s="5">
        <f t="shared" si="1"/>
        <v>19.100000000000001</v>
      </c>
    </row>
    <row r="62" spans="1:9" ht="230.1" customHeight="1" x14ac:dyDescent="0.25">
      <c r="A62" s="14" t="s">
        <v>40</v>
      </c>
      <c r="B62" s="4" t="s">
        <v>15</v>
      </c>
      <c r="C62" s="4" t="s">
        <v>14</v>
      </c>
      <c r="D62" s="5">
        <v>32.4</v>
      </c>
      <c r="E62" s="5">
        <v>64.8</v>
      </c>
      <c r="F62" s="5">
        <v>64.8</v>
      </c>
      <c r="G62" s="5">
        <v>0</v>
      </c>
      <c r="H62" s="5">
        <v>0</v>
      </c>
      <c r="I62" s="5">
        <f t="shared" si="1"/>
        <v>162</v>
      </c>
    </row>
    <row r="63" spans="1:9" ht="26.25" customHeight="1" x14ac:dyDescent="0.25">
      <c r="A63" s="22" t="s">
        <v>41</v>
      </c>
      <c r="B63" s="10"/>
      <c r="C63" s="4"/>
      <c r="D63" s="5">
        <f>D64</f>
        <v>72</v>
      </c>
      <c r="E63" s="5">
        <f t="shared" ref="E63" si="15">E64</f>
        <v>92</v>
      </c>
      <c r="F63" s="5">
        <f>F64+F65</f>
        <v>96.841999999999999</v>
      </c>
      <c r="G63" s="5">
        <v>61</v>
      </c>
      <c r="H63" s="5">
        <v>60</v>
      </c>
      <c r="I63" s="5">
        <f t="shared" si="1"/>
        <v>381.84199999999998</v>
      </c>
    </row>
    <row r="64" spans="1:9" ht="94.5" customHeight="1" x14ac:dyDescent="0.25">
      <c r="A64" s="23"/>
      <c r="B64" s="20" t="s">
        <v>15</v>
      </c>
      <c r="C64" s="16" t="s">
        <v>13</v>
      </c>
      <c r="D64" s="17">
        <v>72</v>
      </c>
      <c r="E64" s="17">
        <v>92</v>
      </c>
      <c r="F64" s="17">
        <v>92</v>
      </c>
      <c r="G64" s="5">
        <v>61</v>
      </c>
      <c r="H64" s="5">
        <v>60</v>
      </c>
      <c r="I64" s="5">
        <f>SUM(D64,E64,F64,G64,H64)</f>
        <v>377</v>
      </c>
    </row>
    <row r="65" spans="1:9" ht="47.25" customHeight="1" x14ac:dyDescent="0.25">
      <c r="A65" s="24"/>
      <c r="B65" s="21"/>
      <c r="C65" s="16" t="s">
        <v>14</v>
      </c>
      <c r="D65" s="19"/>
      <c r="E65" s="19"/>
      <c r="F65" s="17">
        <v>4.8419999999999996</v>
      </c>
      <c r="G65" s="5"/>
      <c r="H65" s="18"/>
      <c r="I65" s="5">
        <f>SUM(D65,E65,F65,G65,H65)</f>
        <v>4.8419999999999996</v>
      </c>
    </row>
  </sheetData>
  <mergeCells count="24">
    <mergeCell ref="D1:I1"/>
    <mergeCell ref="D2:I2"/>
    <mergeCell ref="A58:A60"/>
    <mergeCell ref="B58:B60"/>
    <mergeCell ref="A30:A41"/>
    <mergeCell ref="B30:B33"/>
    <mergeCell ref="B34:B37"/>
    <mergeCell ref="B38:B41"/>
    <mergeCell ref="A49:A51"/>
    <mergeCell ref="B49:B51"/>
    <mergeCell ref="B64:B65"/>
    <mergeCell ref="A63:A65"/>
    <mergeCell ref="A4:A5"/>
    <mergeCell ref="B4:B5"/>
    <mergeCell ref="C4:C5"/>
    <mergeCell ref="D4:I4"/>
    <mergeCell ref="A6:A17"/>
    <mergeCell ref="B6:B9"/>
    <mergeCell ref="B10:B13"/>
    <mergeCell ref="B14:B17"/>
    <mergeCell ref="A18:A29"/>
    <mergeCell ref="B18:B21"/>
    <mergeCell ref="B22:B25"/>
    <mergeCell ref="B26:B29"/>
  </mergeCells>
  <pageMargins left="0.70866141732283472" right="0.51181102362204722" top="0.74803149606299213" bottom="0" header="0.31496062992125984" footer="0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Невельского района</dc:creator>
  <cp:lastModifiedBy>Администрация Невельского района</cp:lastModifiedBy>
  <cp:lastPrinted>2022-06-22T07:43:18Z</cp:lastPrinted>
  <dcterms:created xsi:type="dcterms:W3CDTF">2022-03-22T06:35:18Z</dcterms:created>
  <dcterms:modified xsi:type="dcterms:W3CDTF">2022-06-22T12:37:40Z</dcterms:modified>
</cp:coreProperties>
</file>