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5 МП Комплексное развитие систем коммунальной инфраструктуры\43 - от 29.01.2024 № 45\"/>
    </mc:Choice>
  </mc:AlternateContent>
  <bookViews>
    <workbookView xWindow="0" yWindow="0" windowWidth="28800" windowHeight="12300"/>
  </bookViews>
  <sheets>
    <sheet name="Измен5(35)Июль2019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0" i="2" l="1"/>
  <c r="H218" i="2"/>
  <c r="H220" i="2"/>
  <c r="I220" i="2"/>
  <c r="J227" i="2"/>
  <c r="K227" i="2" s="1"/>
  <c r="J228" i="2"/>
  <c r="K228" i="2" s="1"/>
  <c r="J229" i="2"/>
  <c r="K229" i="2" s="1"/>
  <c r="I227" i="2"/>
  <c r="I228" i="2"/>
  <c r="I229" i="2"/>
  <c r="H227" i="2"/>
  <c r="H228" i="2"/>
  <c r="H229" i="2"/>
  <c r="G227" i="2"/>
  <c r="G228" i="2"/>
  <c r="G229" i="2"/>
  <c r="K230" i="2"/>
  <c r="K231" i="2"/>
  <c r="D233" i="2"/>
  <c r="G233" i="2"/>
  <c r="K232" i="2"/>
  <c r="H233" i="2"/>
  <c r="J230" i="2"/>
  <c r="I230" i="2"/>
  <c r="H230" i="2"/>
  <c r="I200" i="2" l="1"/>
  <c r="H172" i="2"/>
  <c r="H200" i="2" l="1"/>
  <c r="J197" i="2"/>
  <c r="E63" i="2" l="1"/>
  <c r="F63" i="2"/>
  <c r="G63" i="2"/>
  <c r="H63" i="2"/>
  <c r="I63" i="2"/>
  <c r="J63" i="2"/>
  <c r="D63" i="2"/>
  <c r="F61" i="2"/>
  <c r="K63" i="2" l="1"/>
  <c r="J73" i="2"/>
  <c r="I73" i="2"/>
  <c r="H73" i="2"/>
  <c r="G73" i="2"/>
  <c r="F73" i="2"/>
  <c r="E73" i="2"/>
  <c r="E72" i="2"/>
  <c r="F72" i="2"/>
  <c r="G72" i="2"/>
  <c r="H72" i="2"/>
  <c r="I72" i="2"/>
  <c r="J72" i="2"/>
  <c r="E43" i="2" l="1"/>
  <c r="F43" i="2"/>
  <c r="D43" i="2"/>
  <c r="E39" i="2"/>
  <c r="F39" i="2"/>
  <c r="H39" i="2"/>
  <c r="I39" i="2"/>
  <c r="J39" i="2"/>
  <c r="D39" i="2"/>
  <c r="E217" i="2"/>
  <c r="F217" i="2"/>
  <c r="D217" i="2"/>
  <c r="E216" i="2"/>
  <c r="F216" i="2"/>
  <c r="D216" i="2"/>
  <c r="D73" i="2"/>
  <c r="D72" i="2"/>
  <c r="E69" i="2"/>
  <c r="E49" i="2" s="1"/>
  <c r="F69" i="2"/>
  <c r="F49" i="2" s="1"/>
  <c r="G69" i="2"/>
  <c r="H69" i="2"/>
  <c r="I69" i="2"/>
  <c r="J69" i="2"/>
  <c r="D69" i="2"/>
  <c r="D49" i="2" s="1"/>
  <c r="E68" i="2"/>
  <c r="F68" i="2"/>
  <c r="G68" i="2"/>
  <c r="H68" i="2"/>
  <c r="I68" i="2"/>
  <c r="J68" i="2"/>
  <c r="D68" i="2"/>
  <c r="E65" i="2"/>
  <c r="E25" i="2" s="1"/>
  <c r="F65" i="2"/>
  <c r="F25" i="2" s="1"/>
  <c r="G65" i="2"/>
  <c r="G25" i="2" s="1"/>
  <c r="H65" i="2"/>
  <c r="H25" i="2" s="1"/>
  <c r="I65" i="2"/>
  <c r="I25" i="2" s="1"/>
  <c r="J65" i="2"/>
  <c r="J25" i="2" s="1"/>
  <c r="D65" i="2"/>
  <c r="D25" i="2" s="1"/>
  <c r="E64" i="2"/>
  <c r="E44" i="2" s="1"/>
  <c r="E38" i="2" s="1"/>
  <c r="F64" i="2"/>
  <c r="F44" i="2" s="1"/>
  <c r="F38" i="2" s="1"/>
  <c r="G64" i="2"/>
  <c r="G44" i="2" s="1"/>
  <c r="G38" i="2" s="1"/>
  <c r="H64" i="2"/>
  <c r="H44" i="2" s="1"/>
  <c r="H38" i="2" s="1"/>
  <c r="I64" i="2"/>
  <c r="I44" i="2" s="1"/>
  <c r="I38" i="2" s="1"/>
  <c r="J64" i="2"/>
  <c r="J44" i="2" s="1"/>
  <c r="J38" i="2" s="1"/>
  <c r="D64" i="2"/>
  <c r="D44" i="2" s="1"/>
  <c r="D38" i="2" s="1"/>
  <c r="E62" i="2"/>
  <c r="F62" i="2"/>
  <c r="G62" i="2"/>
  <c r="H62" i="2"/>
  <c r="I62" i="2"/>
  <c r="J62" i="2"/>
  <c r="D62" i="2"/>
  <c r="E61" i="2"/>
  <c r="G61" i="2"/>
  <c r="H61" i="2"/>
  <c r="I61" i="2"/>
  <c r="J61" i="2"/>
  <c r="D61" i="2"/>
  <c r="E200" i="2" l="1"/>
  <c r="F200" i="2"/>
  <c r="G200" i="2"/>
  <c r="J200" i="2"/>
  <c r="D200" i="2"/>
  <c r="E197" i="2"/>
  <c r="F197" i="2"/>
  <c r="G197" i="2"/>
  <c r="H197" i="2"/>
  <c r="I197" i="2"/>
  <c r="D197" i="2"/>
  <c r="E194" i="2"/>
  <c r="F194" i="2"/>
  <c r="G194" i="2"/>
  <c r="H194" i="2"/>
  <c r="I194" i="2"/>
  <c r="J194" i="2"/>
  <c r="D194" i="2"/>
  <c r="E191" i="2"/>
  <c r="F191" i="2"/>
  <c r="G191" i="2"/>
  <c r="H191" i="2"/>
  <c r="I191" i="2"/>
  <c r="J191" i="2"/>
  <c r="D191" i="2"/>
  <c r="E188" i="2"/>
  <c r="F188" i="2"/>
  <c r="G188" i="2"/>
  <c r="H188" i="2"/>
  <c r="I188" i="2"/>
  <c r="J188" i="2"/>
  <c r="D188" i="2"/>
  <c r="E174" i="2"/>
  <c r="F174" i="2"/>
  <c r="G174" i="2"/>
  <c r="H174" i="2"/>
  <c r="I174" i="2"/>
  <c r="J174" i="2"/>
  <c r="D174" i="2"/>
  <c r="E173" i="2"/>
  <c r="F173" i="2"/>
  <c r="G173" i="2"/>
  <c r="H173" i="2"/>
  <c r="I173" i="2"/>
  <c r="J173" i="2"/>
  <c r="D173" i="2"/>
  <c r="E172" i="2"/>
  <c r="F172" i="2"/>
  <c r="G172" i="2"/>
  <c r="I172" i="2"/>
  <c r="J172" i="2"/>
  <c r="D172" i="2"/>
  <c r="E175" i="2"/>
  <c r="F175" i="2"/>
  <c r="G175" i="2"/>
  <c r="H175" i="2"/>
  <c r="I175" i="2"/>
  <c r="J175" i="2"/>
  <c r="D175" i="2"/>
  <c r="D171" i="2" s="1"/>
  <c r="E162" i="2"/>
  <c r="F162" i="2"/>
  <c r="G162" i="2"/>
  <c r="H162" i="2"/>
  <c r="I162" i="2"/>
  <c r="J162" i="2"/>
  <c r="D162" i="2"/>
  <c r="E161" i="2"/>
  <c r="F161" i="2"/>
  <c r="G161" i="2"/>
  <c r="H161" i="2"/>
  <c r="I161" i="2"/>
  <c r="J161" i="2"/>
  <c r="D161" i="2"/>
  <c r="E160" i="2"/>
  <c r="F160" i="2"/>
  <c r="G160" i="2"/>
  <c r="H160" i="2"/>
  <c r="I160" i="2"/>
  <c r="J160" i="2"/>
  <c r="D160" i="2"/>
  <c r="E156" i="2"/>
  <c r="F156" i="2"/>
  <c r="G156" i="2"/>
  <c r="H156" i="2"/>
  <c r="I156" i="2"/>
  <c r="J156" i="2"/>
  <c r="D156" i="2"/>
  <c r="E151" i="2"/>
  <c r="F151" i="2"/>
  <c r="G151" i="2"/>
  <c r="H151" i="2"/>
  <c r="I151" i="2"/>
  <c r="J151" i="2"/>
  <c r="D151" i="2"/>
  <c r="E148" i="2"/>
  <c r="F148" i="2"/>
  <c r="G148" i="2"/>
  <c r="H148" i="2"/>
  <c r="I148" i="2"/>
  <c r="J148" i="2"/>
  <c r="D148" i="2"/>
  <c r="E141" i="2"/>
  <c r="F141" i="2"/>
  <c r="G141" i="2"/>
  <c r="H141" i="2"/>
  <c r="I141" i="2"/>
  <c r="J141" i="2"/>
  <c r="D141" i="2"/>
  <c r="E140" i="2"/>
  <c r="F140" i="2"/>
  <c r="G140" i="2"/>
  <c r="H140" i="2"/>
  <c r="I140" i="2"/>
  <c r="J140" i="2"/>
  <c r="D140" i="2"/>
  <c r="J142" i="2"/>
  <c r="E142" i="2"/>
  <c r="F142" i="2"/>
  <c r="G142" i="2"/>
  <c r="H142" i="2"/>
  <c r="I142" i="2"/>
  <c r="D142" i="2"/>
  <c r="E136" i="2"/>
  <c r="F136" i="2"/>
  <c r="G136" i="2"/>
  <c r="H136" i="2"/>
  <c r="I136" i="2"/>
  <c r="J136" i="2"/>
  <c r="D136" i="2"/>
  <c r="E133" i="2"/>
  <c r="F133" i="2"/>
  <c r="G133" i="2"/>
  <c r="H133" i="2"/>
  <c r="I133" i="2"/>
  <c r="J133" i="2"/>
  <c r="D133" i="2"/>
  <c r="E101" i="2"/>
  <c r="F101" i="2"/>
  <c r="G101" i="2"/>
  <c r="H101" i="2"/>
  <c r="I101" i="2"/>
  <c r="J101" i="2"/>
  <c r="D101" i="2"/>
  <c r="E100" i="2"/>
  <c r="F100" i="2"/>
  <c r="G100" i="2"/>
  <c r="H100" i="2"/>
  <c r="I100" i="2"/>
  <c r="J100" i="2"/>
  <c r="D100" i="2"/>
  <c r="E99" i="2"/>
  <c r="F99" i="2"/>
  <c r="G99" i="2"/>
  <c r="H99" i="2"/>
  <c r="I99" i="2"/>
  <c r="J99" i="2"/>
  <c r="D99" i="2"/>
  <c r="E98" i="2"/>
  <c r="F98" i="2"/>
  <c r="G98" i="2"/>
  <c r="H98" i="2"/>
  <c r="I98" i="2"/>
  <c r="J98" i="2"/>
  <c r="D98" i="2"/>
  <c r="D102" i="2"/>
  <c r="E126" i="2"/>
  <c r="F126" i="2"/>
  <c r="G126" i="2"/>
  <c r="H126" i="2"/>
  <c r="I126" i="2"/>
  <c r="J126" i="2"/>
  <c r="D126" i="2"/>
  <c r="E125" i="2"/>
  <c r="F125" i="2"/>
  <c r="G125" i="2"/>
  <c r="H125" i="2"/>
  <c r="I125" i="2"/>
  <c r="J125" i="2"/>
  <c r="D125" i="2"/>
  <c r="E127" i="2"/>
  <c r="F127" i="2"/>
  <c r="G127" i="2"/>
  <c r="H127" i="2"/>
  <c r="I127" i="2"/>
  <c r="J127" i="2"/>
  <c r="D127" i="2"/>
  <c r="E102" i="2"/>
  <c r="F102" i="2"/>
  <c r="G102" i="2"/>
  <c r="H102" i="2"/>
  <c r="I102" i="2"/>
  <c r="J102" i="2"/>
  <c r="K102" i="2" l="1"/>
  <c r="K156" i="2"/>
  <c r="K137" i="2"/>
  <c r="J266" i="2"/>
  <c r="J78" i="2"/>
  <c r="H179" i="2"/>
  <c r="H171" i="2" s="1"/>
  <c r="K128" i="2"/>
  <c r="K127" i="2"/>
  <c r="K126" i="2"/>
  <c r="K125" i="2"/>
  <c r="K124" i="2"/>
  <c r="K175" i="2"/>
  <c r="K174" i="2"/>
  <c r="K173" i="2"/>
  <c r="K172" i="2"/>
  <c r="K176" i="2" l="1"/>
  <c r="K177" i="2"/>
  <c r="K178" i="2"/>
  <c r="K144" i="2"/>
  <c r="K143" i="2"/>
  <c r="K142" i="2"/>
  <c r="K129" i="2"/>
  <c r="J130" i="2"/>
  <c r="J123" i="2" s="1"/>
  <c r="K302" i="2" l="1"/>
  <c r="K301" i="2"/>
  <c r="K300" i="2"/>
  <c r="K298" i="2"/>
  <c r="K297" i="2"/>
  <c r="K296" i="2"/>
  <c r="K294" i="2"/>
  <c r="K293" i="2"/>
  <c r="K292" i="2"/>
  <c r="K291" i="2"/>
  <c r="K290" i="2"/>
  <c r="K289" i="2"/>
  <c r="K288" i="2"/>
  <c r="K286" i="2"/>
  <c r="K284" i="2"/>
  <c r="K283" i="2"/>
  <c r="K281" i="2"/>
  <c r="K280" i="2"/>
  <c r="K278" i="2"/>
  <c r="K277" i="2"/>
  <c r="K275" i="2"/>
  <c r="K273" i="2"/>
  <c r="K271" i="2"/>
  <c r="K269" i="2"/>
  <c r="K267" i="2"/>
  <c r="K261" i="2"/>
  <c r="K256" i="2"/>
  <c r="K247" i="2"/>
  <c r="K242" i="2"/>
  <c r="K237" i="2"/>
  <c r="K235" i="2"/>
  <c r="K234" i="2"/>
  <c r="K226" i="2"/>
  <c r="K225" i="2"/>
  <c r="K214" i="2"/>
  <c r="K213" i="2"/>
  <c r="K208" i="2"/>
  <c r="K207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5" i="2"/>
  <c r="K184" i="2"/>
  <c r="K182" i="2"/>
  <c r="K181" i="2"/>
  <c r="K180" i="2"/>
  <c r="K170" i="2"/>
  <c r="K169" i="2"/>
  <c r="J53" i="2" s="1"/>
  <c r="K168" i="2"/>
  <c r="K166" i="2"/>
  <c r="K165" i="2"/>
  <c r="K164" i="2"/>
  <c r="K158" i="2"/>
  <c r="K157" i="2"/>
  <c r="K155" i="2"/>
  <c r="K147" i="2"/>
  <c r="K146" i="2"/>
  <c r="K132" i="2"/>
  <c r="K131" i="2"/>
  <c r="K122" i="2"/>
  <c r="K120" i="2"/>
  <c r="K119" i="2"/>
  <c r="K114" i="2"/>
  <c r="K112" i="2"/>
  <c r="K110" i="2"/>
  <c r="K109" i="2"/>
  <c r="K108" i="2"/>
  <c r="K106" i="2"/>
  <c r="K105" i="2"/>
  <c r="K104" i="2"/>
  <c r="K103" i="2"/>
  <c r="K101" i="2"/>
  <c r="K96" i="2"/>
  <c r="K94" i="2"/>
  <c r="K93" i="2"/>
  <c r="K91" i="2"/>
  <c r="K89" i="2"/>
  <c r="K87" i="2"/>
  <c r="K86" i="2"/>
  <c r="K84" i="2"/>
  <c r="K82" i="2"/>
  <c r="K80" i="2"/>
  <c r="K79" i="2"/>
  <c r="K77" i="2"/>
  <c r="K75" i="2"/>
  <c r="K64" i="2"/>
  <c r="K61" i="2"/>
  <c r="K58" i="2"/>
  <c r="K44" i="2"/>
  <c r="K38" i="2"/>
  <c r="K24" i="2"/>
  <c r="J299" i="2"/>
  <c r="J262" i="2" s="1"/>
  <c r="J248" i="2" s="1"/>
  <c r="J295" i="2"/>
  <c r="J287" i="2"/>
  <c r="J285" i="2"/>
  <c r="J282" i="2"/>
  <c r="J279" i="2"/>
  <c r="J276" i="2"/>
  <c r="J274" i="2"/>
  <c r="J272" i="2"/>
  <c r="J270" i="2"/>
  <c r="J268" i="2"/>
  <c r="J265" i="2"/>
  <c r="J251" i="2" s="1"/>
  <c r="J264" i="2"/>
  <c r="J250" i="2" s="1"/>
  <c r="J263" i="2"/>
  <c r="J249" i="2" s="1"/>
  <c r="J260" i="2"/>
  <c r="J259" i="2"/>
  <c r="J245" i="2" s="1"/>
  <c r="J258" i="2"/>
  <c r="J244" i="2" s="1"/>
  <c r="J236" i="2"/>
  <c r="J233" i="2"/>
  <c r="J221" i="2" s="1"/>
  <c r="J224" i="2"/>
  <c r="J218" i="2" s="1"/>
  <c r="J215" i="2" s="1"/>
  <c r="J223" i="2"/>
  <c r="J49" i="2" s="1"/>
  <c r="J222" i="2"/>
  <c r="J48" i="2" s="1"/>
  <c r="J220" i="2"/>
  <c r="J219" i="2"/>
  <c r="J216" i="2" s="1"/>
  <c r="J212" i="2"/>
  <c r="J209" i="2" s="1"/>
  <c r="J211" i="2"/>
  <c r="J210" i="2"/>
  <c r="J206" i="2"/>
  <c r="J203" i="2" s="1"/>
  <c r="J186" i="2"/>
  <c r="J183" i="2"/>
  <c r="J179" i="2"/>
  <c r="J171" i="2" s="1"/>
  <c r="J167" i="2"/>
  <c r="J163" i="2"/>
  <c r="J154" i="2"/>
  <c r="J145" i="2"/>
  <c r="J139" i="2" s="1"/>
  <c r="J121" i="2"/>
  <c r="J118" i="2"/>
  <c r="J117" i="2"/>
  <c r="J116" i="2"/>
  <c r="J113" i="2"/>
  <c r="J111" i="2"/>
  <c r="J107" i="2"/>
  <c r="J97" i="2" s="1"/>
  <c r="J95" i="2"/>
  <c r="J92" i="2"/>
  <c r="J90" i="2"/>
  <c r="J88" i="2"/>
  <c r="J85" i="2"/>
  <c r="J83" i="2"/>
  <c r="J81" i="2"/>
  <c r="J76" i="2"/>
  <c r="J74" i="2"/>
  <c r="J52" i="2"/>
  <c r="J71" i="2"/>
  <c r="J51" i="2" s="1"/>
  <c r="J31" i="2" s="1"/>
  <c r="J67" i="2"/>
  <c r="J41" i="2"/>
  <c r="J19" i="2"/>
  <c r="J18" i="2"/>
  <c r="J43" i="2" l="1"/>
  <c r="J37" i="2" s="1"/>
  <c r="J217" i="2"/>
  <c r="J42" i="2"/>
  <c r="J40" i="2" s="1"/>
  <c r="J33" i="2"/>
  <c r="J255" i="2"/>
  <c r="J28" i="2"/>
  <c r="J240" i="2"/>
  <c r="J254" i="2"/>
  <c r="J253" i="2"/>
  <c r="J257" i="2"/>
  <c r="J243" i="2" s="1"/>
  <c r="J238" i="2" s="1"/>
  <c r="J246" i="2"/>
  <c r="J241" i="2" s="1"/>
  <c r="J29" i="2"/>
  <c r="J239" i="2"/>
  <c r="J21" i="2"/>
  <c r="J159" i="2"/>
  <c r="J115" i="2"/>
  <c r="J70" i="2"/>
  <c r="J66" i="2"/>
  <c r="J55" i="2"/>
  <c r="J47" i="2"/>
  <c r="J35" i="2" s="1"/>
  <c r="J57" i="2"/>
  <c r="J60" i="2"/>
  <c r="J56" i="2"/>
  <c r="J50" i="2"/>
  <c r="J30" i="2" s="1"/>
  <c r="J32" i="2"/>
  <c r="J36" i="2" l="1"/>
  <c r="J54" i="2"/>
  <c r="J23" i="2"/>
  <c r="J17" i="2" s="1"/>
  <c r="J252" i="2"/>
  <c r="J46" i="2"/>
  <c r="J26" i="2" s="1"/>
  <c r="J27" i="2"/>
  <c r="J15" i="2" s="1"/>
  <c r="J22" i="2"/>
  <c r="E52" i="2"/>
  <c r="G52" i="2"/>
  <c r="H52" i="2"/>
  <c r="I52" i="2"/>
  <c r="E53" i="2"/>
  <c r="G53" i="2"/>
  <c r="H53" i="2"/>
  <c r="E71" i="2"/>
  <c r="E51" i="2" s="1"/>
  <c r="F51" i="2"/>
  <c r="F31" i="2" s="1"/>
  <c r="G71" i="2"/>
  <c r="G51" i="2" s="1"/>
  <c r="G31" i="2" s="1"/>
  <c r="H71" i="2"/>
  <c r="D53" i="2"/>
  <c r="D51" i="2"/>
  <c r="D31" i="2" s="1"/>
  <c r="E167" i="2"/>
  <c r="F167" i="2"/>
  <c r="G167" i="2"/>
  <c r="H167" i="2"/>
  <c r="I167" i="2"/>
  <c r="D167" i="2"/>
  <c r="D33" i="2" l="1"/>
  <c r="D37" i="2"/>
  <c r="J34" i="2"/>
  <c r="H33" i="2"/>
  <c r="E33" i="2"/>
  <c r="E37" i="2"/>
  <c r="H32" i="2"/>
  <c r="E32" i="2"/>
  <c r="I32" i="2"/>
  <c r="G33" i="2"/>
  <c r="K167" i="2"/>
  <c r="K73" i="2"/>
  <c r="K160" i="2"/>
  <c r="D52" i="2"/>
  <c r="D32" i="2" s="1"/>
  <c r="K72" i="2"/>
  <c r="K71" i="2"/>
  <c r="J20" i="2"/>
  <c r="J16" i="2"/>
  <c r="J14" i="2" s="1"/>
  <c r="F70" i="2"/>
  <c r="H70" i="2"/>
  <c r="H51" i="2"/>
  <c r="H50" i="2" s="1"/>
  <c r="H30" i="2" s="1"/>
  <c r="E31" i="2"/>
  <c r="E50" i="2"/>
  <c r="E30" i="2" s="1"/>
  <c r="F53" i="2"/>
  <c r="D70" i="2"/>
  <c r="E70" i="2"/>
  <c r="G70" i="2"/>
  <c r="G50" i="2"/>
  <c r="G30" i="2" s="1"/>
  <c r="G32" i="2"/>
  <c r="I53" i="2"/>
  <c r="I51" i="2"/>
  <c r="I70" i="2"/>
  <c r="F52" i="2"/>
  <c r="I163" i="2"/>
  <c r="G163" i="2"/>
  <c r="H163" i="2"/>
  <c r="F163" i="2"/>
  <c r="E163" i="2"/>
  <c r="H236" i="2"/>
  <c r="I236" i="2"/>
  <c r="G236" i="2"/>
  <c r="D285" i="2"/>
  <c r="D282" i="2"/>
  <c r="H219" i="2"/>
  <c r="I219" i="2"/>
  <c r="G220" i="2"/>
  <c r="G219" i="2"/>
  <c r="H223" i="2"/>
  <c r="H49" i="2" s="1"/>
  <c r="I223" i="2"/>
  <c r="I49" i="2" s="1"/>
  <c r="H222" i="2"/>
  <c r="H48" i="2" s="1"/>
  <c r="I222" i="2"/>
  <c r="I48" i="2" s="1"/>
  <c r="G222" i="2"/>
  <c r="H221" i="2"/>
  <c r="I233" i="2"/>
  <c r="I221" i="2" s="1"/>
  <c r="I121" i="2"/>
  <c r="I118" i="2"/>
  <c r="D118" i="2"/>
  <c r="E117" i="2"/>
  <c r="F117" i="2"/>
  <c r="G117" i="2"/>
  <c r="H117" i="2"/>
  <c r="I117" i="2"/>
  <c r="H116" i="2"/>
  <c r="I116" i="2"/>
  <c r="I95" i="2"/>
  <c r="E92" i="2"/>
  <c r="F92" i="2"/>
  <c r="G92" i="2"/>
  <c r="H92" i="2"/>
  <c r="I92" i="2"/>
  <c r="I90" i="2"/>
  <c r="G90" i="2"/>
  <c r="I88" i="2"/>
  <c r="E88" i="2"/>
  <c r="E85" i="2"/>
  <c r="F85" i="2"/>
  <c r="G85" i="2"/>
  <c r="H85" i="2"/>
  <c r="I85" i="2"/>
  <c r="D85" i="2"/>
  <c r="E83" i="2"/>
  <c r="F83" i="2"/>
  <c r="G83" i="2"/>
  <c r="H83" i="2"/>
  <c r="I83" i="2"/>
  <c r="D83" i="2"/>
  <c r="E81" i="2"/>
  <c r="F81" i="2"/>
  <c r="G81" i="2"/>
  <c r="H81" i="2"/>
  <c r="I81" i="2"/>
  <c r="D81" i="2"/>
  <c r="H216" i="2" l="1"/>
  <c r="G216" i="2"/>
  <c r="I217" i="2"/>
  <c r="I43" i="2"/>
  <c r="I37" i="2" s="1"/>
  <c r="G43" i="2"/>
  <c r="H217" i="2"/>
  <c r="H43" i="2"/>
  <c r="H37" i="2" s="1"/>
  <c r="I216" i="2"/>
  <c r="F33" i="2"/>
  <c r="F37" i="2"/>
  <c r="K81" i="2"/>
  <c r="K53" i="2"/>
  <c r="K83" i="2"/>
  <c r="K70" i="2"/>
  <c r="K162" i="2"/>
  <c r="K51" i="2"/>
  <c r="D50" i="2"/>
  <c r="D30" i="2" s="1"/>
  <c r="K219" i="2"/>
  <c r="K236" i="2"/>
  <c r="K161" i="2"/>
  <c r="K85" i="2"/>
  <c r="K52" i="2"/>
  <c r="K222" i="2"/>
  <c r="K163" i="2"/>
  <c r="F159" i="2"/>
  <c r="G159" i="2"/>
  <c r="I159" i="2"/>
  <c r="H31" i="2"/>
  <c r="E159" i="2"/>
  <c r="H159" i="2"/>
  <c r="D159" i="2"/>
  <c r="I33" i="2"/>
  <c r="K33" i="2" s="1"/>
  <c r="I31" i="2"/>
  <c r="I50" i="2"/>
  <c r="F50" i="2"/>
  <c r="F32" i="2"/>
  <c r="K32" i="2" s="1"/>
  <c r="G223" i="2"/>
  <c r="I115" i="2"/>
  <c r="K223" i="2" l="1"/>
  <c r="G49" i="2"/>
  <c r="G217" i="2"/>
  <c r="G37" i="2"/>
  <c r="K31" i="2"/>
  <c r="K159" i="2"/>
  <c r="I30" i="2"/>
  <c r="K50" i="2"/>
  <c r="F30" i="2"/>
  <c r="K30" i="2" l="1"/>
  <c r="G107" i="2"/>
  <c r="G97" i="2" s="1"/>
  <c r="F218" i="2"/>
  <c r="F215" i="2" s="1"/>
  <c r="E218" i="2"/>
  <c r="E215" i="2" s="1"/>
  <c r="D218" i="2"/>
  <c r="D215" i="2" s="1"/>
  <c r="K216" i="2" l="1"/>
  <c r="K217" i="2"/>
  <c r="G57" i="2"/>
  <c r="G59" i="2" l="1"/>
  <c r="K65" i="2"/>
  <c r="G88" i="2"/>
  <c r="G78" i="2"/>
  <c r="G224" i="2"/>
  <c r="G218" i="2" s="1"/>
  <c r="G282" i="2"/>
  <c r="G179" i="2"/>
  <c r="G171" i="2" s="1"/>
  <c r="G45" i="2" l="1"/>
  <c r="G39" i="2" s="1"/>
  <c r="K59" i="2"/>
  <c r="G221" i="2"/>
  <c r="K221" i="2" s="1"/>
  <c r="I274" i="2"/>
  <c r="E274" i="2"/>
  <c r="F274" i="2"/>
  <c r="G274" i="2"/>
  <c r="H274" i="2"/>
  <c r="D274" i="2"/>
  <c r="E270" i="2"/>
  <c r="F270" i="2"/>
  <c r="G270" i="2"/>
  <c r="H270" i="2"/>
  <c r="I270" i="2"/>
  <c r="D270" i="2"/>
  <c r="E95" i="2"/>
  <c r="F95" i="2"/>
  <c r="G95" i="2"/>
  <c r="H95" i="2"/>
  <c r="D95" i="2"/>
  <c r="I76" i="2"/>
  <c r="G215" i="2" l="1"/>
  <c r="K95" i="2"/>
  <c r="K274" i="2"/>
  <c r="K45" i="2"/>
  <c r="K270" i="2"/>
  <c r="D210" i="2"/>
  <c r="E210" i="2"/>
  <c r="F210" i="2"/>
  <c r="G210" i="2"/>
  <c r="H210" i="2"/>
  <c r="I210" i="2"/>
  <c r="D211" i="2"/>
  <c r="D42" i="2" s="1"/>
  <c r="E211" i="2"/>
  <c r="E42" i="2" s="1"/>
  <c r="F211" i="2"/>
  <c r="F42" i="2" s="1"/>
  <c r="G211" i="2"/>
  <c r="G42" i="2" s="1"/>
  <c r="H211" i="2"/>
  <c r="H42" i="2" s="1"/>
  <c r="H36" i="2" s="1"/>
  <c r="I211" i="2"/>
  <c r="I42" i="2" s="1"/>
  <c r="I36" i="2" s="1"/>
  <c r="K39" i="2" l="1"/>
  <c r="K25" i="2"/>
  <c r="K211" i="2"/>
  <c r="K210" i="2"/>
  <c r="I18" i="2"/>
  <c r="I19" i="2"/>
  <c r="I41" i="2"/>
  <c r="I67" i="2"/>
  <c r="I55" i="2" s="1"/>
  <c r="I74" i="2"/>
  <c r="I272" i="2"/>
  <c r="I266" i="2"/>
  <c r="I260" i="2"/>
  <c r="I246" i="2" s="1"/>
  <c r="I259" i="2"/>
  <c r="I245" i="2" s="1"/>
  <c r="I258" i="2"/>
  <c r="I244" i="2" s="1"/>
  <c r="I224" i="2"/>
  <c r="I218" i="2" s="1"/>
  <c r="I215" i="2" s="1"/>
  <c r="I212" i="2"/>
  <c r="I209" i="2" s="1"/>
  <c r="I206" i="2"/>
  <c r="I203" i="2" s="1"/>
  <c r="I183" i="2"/>
  <c r="I179" i="2"/>
  <c r="I171" i="2" s="1"/>
  <c r="I145" i="2"/>
  <c r="I139" i="2" s="1"/>
  <c r="I130" i="2"/>
  <c r="I123" i="2" s="1"/>
  <c r="I113" i="2"/>
  <c r="I111" i="2"/>
  <c r="I107" i="2"/>
  <c r="I97" i="2" s="1"/>
  <c r="I78" i="2"/>
  <c r="H224" i="2"/>
  <c r="H215" i="2" s="1"/>
  <c r="F224" i="2"/>
  <c r="E224" i="2"/>
  <c r="D224" i="2"/>
  <c r="K224" i="2" l="1"/>
  <c r="K218" i="2"/>
  <c r="I56" i="2"/>
  <c r="I23" i="2"/>
  <c r="K215" i="2"/>
  <c r="I47" i="2"/>
  <c r="I35" i="2" s="1"/>
  <c r="I60" i="2"/>
  <c r="I21" i="2"/>
  <c r="E263" i="2"/>
  <c r="E249" i="2" s="1"/>
  <c r="E264" i="2"/>
  <c r="E250" i="2" s="1"/>
  <c r="E265" i="2"/>
  <c r="E251" i="2" s="1"/>
  <c r="E262" i="2"/>
  <c r="E248" i="2" s="1"/>
  <c r="D263" i="2"/>
  <c r="D264" i="2"/>
  <c r="D265" i="2"/>
  <c r="D262" i="2"/>
  <c r="G263" i="2"/>
  <c r="G249" i="2" s="1"/>
  <c r="H263" i="2"/>
  <c r="H249" i="2" s="1"/>
  <c r="I263" i="2"/>
  <c r="G264" i="2"/>
  <c r="G250" i="2" s="1"/>
  <c r="H264" i="2"/>
  <c r="H250" i="2" s="1"/>
  <c r="I264" i="2"/>
  <c r="G265" i="2"/>
  <c r="G251" i="2" s="1"/>
  <c r="H265" i="2"/>
  <c r="H251" i="2" s="1"/>
  <c r="I265" i="2"/>
  <c r="I255" i="2" s="1"/>
  <c r="F263" i="2"/>
  <c r="F249" i="2" s="1"/>
  <c r="F264" i="2"/>
  <c r="F250" i="2" s="1"/>
  <c r="F265" i="2"/>
  <c r="F251" i="2" s="1"/>
  <c r="I299" i="2"/>
  <c r="I262" i="2" s="1"/>
  <c r="H262" i="2"/>
  <c r="H248" i="2" s="1"/>
  <c r="G299" i="2"/>
  <c r="G262" i="2" s="1"/>
  <c r="G248" i="2" s="1"/>
  <c r="F299" i="2"/>
  <c r="D249" i="2" l="1"/>
  <c r="K263" i="2"/>
  <c r="D251" i="2"/>
  <c r="K265" i="2"/>
  <c r="D250" i="2"/>
  <c r="K264" i="2"/>
  <c r="K299" i="2"/>
  <c r="D248" i="2"/>
  <c r="I22" i="2"/>
  <c r="I40" i="2"/>
  <c r="I251" i="2"/>
  <c r="I241" i="2" s="1"/>
  <c r="F262" i="2"/>
  <c r="F248" i="2" s="1"/>
  <c r="I254" i="2"/>
  <c r="I250" i="2"/>
  <c r="I248" i="2"/>
  <c r="I253" i="2"/>
  <c r="I249" i="2"/>
  <c r="K248" i="2" l="1"/>
  <c r="K251" i="2"/>
  <c r="K250" i="2"/>
  <c r="K262" i="2"/>
  <c r="K249" i="2"/>
  <c r="I20" i="2"/>
  <c r="I27" i="2"/>
  <c r="I15" i="2" s="1"/>
  <c r="I239" i="2"/>
  <c r="I28" i="2"/>
  <c r="I16" i="2" s="1"/>
  <c r="I240" i="2"/>
  <c r="F56" i="2"/>
  <c r="G186" i="2" l="1"/>
  <c r="H186" i="2"/>
  <c r="I186" i="2"/>
  <c r="F57" i="2" l="1"/>
  <c r="H57" i="2"/>
  <c r="I57" i="2"/>
  <c r="E186" i="2"/>
  <c r="F186" i="2"/>
  <c r="D186" i="2"/>
  <c r="K186" i="2" l="1"/>
  <c r="K69" i="2"/>
  <c r="I66" i="2"/>
  <c r="I54" i="2" s="1"/>
  <c r="G295" i="2"/>
  <c r="H295" i="2"/>
  <c r="I295" i="2"/>
  <c r="F285" i="2"/>
  <c r="G285" i="2"/>
  <c r="H285" i="2"/>
  <c r="I285" i="2"/>
  <c r="F282" i="2"/>
  <c r="H282" i="2"/>
  <c r="I282" i="2"/>
  <c r="F279" i="2"/>
  <c r="G279" i="2"/>
  <c r="H279" i="2"/>
  <c r="I279" i="2"/>
  <c r="F276" i="2"/>
  <c r="G276" i="2"/>
  <c r="H276" i="2"/>
  <c r="I276" i="2"/>
  <c r="F272" i="2"/>
  <c r="G272" i="2"/>
  <c r="H272" i="2"/>
  <c r="F268" i="2"/>
  <c r="G268" i="2"/>
  <c r="H268" i="2"/>
  <c r="I268" i="2"/>
  <c r="G266" i="2"/>
  <c r="H266" i="2"/>
  <c r="F266" i="2"/>
  <c r="F260" i="2"/>
  <c r="F255" i="2" s="1"/>
  <c r="F295" i="2"/>
  <c r="K295" i="2" l="1"/>
  <c r="I46" i="2"/>
  <c r="I34" i="2" s="1"/>
  <c r="I29" i="2"/>
  <c r="G130" i="2"/>
  <c r="G123" i="2" s="1"/>
  <c r="H130" i="2"/>
  <c r="H123" i="2" s="1"/>
  <c r="F130" i="2"/>
  <c r="F123" i="2" s="1"/>
  <c r="E287" i="2"/>
  <c r="F287" i="2"/>
  <c r="F257" i="2" s="1"/>
  <c r="F252" i="2" s="1"/>
  <c r="G287" i="2"/>
  <c r="G257" i="2" s="1"/>
  <c r="G252" i="2" s="1"/>
  <c r="H287" i="2"/>
  <c r="H257" i="2" s="1"/>
  <c r="I287" i="2"/>
  <c r="I257" i="2" s="1"/>
  <c r="I243" i="2" s="1"/>
  <c r="I238" i="2" s="1"/>
  <c r="D287" i="2"/>
  <c r="E285" i="2"/>
  <c r="K285" i="2" s="1"/>
  <c r="E276" i="2"/>
  <c r="D276" i="2"/>
  <c r="E19" i="2"/>
  <c r="F19" i="2"/>
  <c r="G19" i="2"/>
  <c r="H19" i="2"/>
  <c r="E18" i="2"/>
  <c r="F18" i="2"/>
  <c r="G18" i="2"/>
  <c r="H18" i="2"/>
  <c r="E57" i="2"/>
  <c r="G29" i="2"/>
  <c r="G56" i="2"/>
  <c r="E67" i="2"/>
  <c r="E55" i="2" s="1"/>
  <c r="F67" i="2"/>
  <c r="F55" i="2" s="1"/>
  <c r="G67" i="2"/>
  <c r="G55" i="2" s="1"/>
  <c r="H67" i="2"/>
  <c r="H55" i="2" s="1"/>
  <c r="D67" i="2"/>
  <c r="E74" i="2"/>
  <c r="F74" i="2"/>
  <c r="G74" i="2"/>
  <c r="H74" i="2"/>
  <c r="D74" i="2"/>
  <c r="H78" i="2"/>
  <c r="H76" i="2"/>
  <c r="E76" i="2"/>
  <c r="F76" i="2"/>
  <c r="G76" i="2"/>
  <c r="D76" i="2"/>
  <c r="E78" i="2"/>
  <c r="F78" i="2"/>
  <c r="D78" i="2"/>
  <c r="E90" i="2"/>
  <c r="F90" i="2"/>
  <c r="H90" i="2"/>
  <c r="D90" i="2"/>
  <c r="F88" i="2"/>
  <c r="H88" i="2"/>
  <c r="D88" i="2"/>
  <c r="E107" i="2"/>
  <c r="E97" i="2" s="1"/>
  <c r="F107" i="2"/>
  <c r="F97" i="2" s="1"/>
  <c r="H107" i="2"/>
  <c r="H97" i="2" s="1"/>
  <c r="D107" i="2"/>
  <c r="D97" i="2" s="1"/>
  <c r="E111" i="2"/>
  <c r="F111" i="2"/>
  <c r="G111" i="2"/>
  <c r="H111" i="2"/>
  <c r="D111" i="2"/>
  <c r="E113" i="2"/>
  <c r="F113" i="2"/>
  <c r="G113" i="2"/>
  <c r="H113" i="2"/>
  <c r="D113" i="2"/>
  <c r="E121" i="2"/>
  <c r="F121" i="2"/>
  <c r="G121" i="2"/>
  <c r="H121" i="2"/>
  <c r="D121" i="2"/>
  <c r="D117" i="2"/>
  <c r="K117" i="2" s="1"/>
  <c r="E116" i="2"/>
  <c r="F116" i="2"/>
  <c r="G116" i="2"/>
  <c r="D116" i="2"/>
  <c r="E118" i="2"/>
  <c r="F118" i="2"/>
  <c r="G118" i="2"/>
  <c r="H118" i="2"/>
  <c r="E145" i="2"/>
  <c r="E139" i="2" s="1"/>
  <c r="F145" i="2"/>
  <c r="F139" i="2" s="1"/>
  <c r="G145" i="2"/>
  <c r="G139" i="2" s="1"/>
  <c r="H145" i="2"/>
  <c r="H139" i="2" s="1"/>
  <c r="D145" i="2"/>
  <c r="D139" i="2" s="1"/>
  <c r="E154" i="2"/>
  <c r="F154" i="2"/>
  <c r="G154" i="2"/>
  <c r="H154" i="2"/>
  <c r="I154" i="2"/>
  <c r="D154" i="2"/>
  <c r="F179" i="2"/>
  <c r="F171" i="2" s="1"/>
  <c r="F183" i="2"/>
  <c r="G183" i="2"/>
  <c r="H183" i="2"/>
  <c r="D205" i="2"/>
  <c r="D48" i="2" s="1"/>
  <c r="D36" i="2" s="1"/>
  <c r="E204" i="2"/>
  <c r="F204" i="2"/>
  <c r="G204" i="2"/>
  <c r="H204" i="2"/>
  <c r="D204" i="2"/>
  <c r="E206" i="2"/>
  <c r="E203" i="2" s="1"/>
  <c r="F206" i="2"/>
  <c r="F203" i="2" s="1"/>
  <c r="G206" i="2"/>
  <c r="G203" i="2" s="1"/>
  <c r="H206" i="2"/>
  <c r="H203" i="2" s="1"/>
  <c r="E41" i="2"/>
  <c r="F41" i="2"/>
  <c r="G41" i="2"/>
  <c r="H41" i="2"/>
  <c r="E212" i="2"/>
  <c r="E209" i="2" s="1"/>
  <c r="F212" i="2"/>
  <c r="F209" i="2" s="1"/>
  <c r="G212" i="2"/>
  <c r="G209" i="2" s="1"/>
  <c r="H212" i="2"/>
  <c r="H209" i="2" s="1"/>
  <c r="D212" i="2"/>
  <c r="D260" i="2"/>
  <c r="E260" i="2"/>
  <c r="F246" i="2"/>
  <c r="F241" i="2" s="1"/>
  <c r="G260" i="2"/>
  <c r="H260" i="2"/>
  <c r="E259" i="2"/>
  <c r="F259" i="2"/>
  <c r="G259" i="2"/>
  <c r="H259" i="2"/>
  <c r="D259" i="2"/>
  <c r="E258" i="2"/>
  <c r="E253" i="2" s="1"/>
  <c r="F258" i="2"/>
  <c r="G258" i="2"/>
  <c r="G253" i="2" s="1"/>
  <c r="H258" i="2"/>
  <c r="D258" i="2"/>
  <c r="E183" i="2"/>
  <c r="K136" i="2" l="1"/>
  <c r="K135" i="2"/>
  <c r="K107" i="2"/>
  <c r="K88" i="2"/>
  <c r="K74" i="2"/>
  <c r="K276" i="2"/>
  <c r="K78" i="2"/>
  <c r="K141" i="2"/>
  <c r="K145" i="2"/>
  <c r="K204" i="2"/>
  <c r="K154" i="2"/>
  <c r="K138" i="2"/>
  <c r="K259" i="2"/>
  <c r="K140" i="2"/>
  <c r="K76" i="2"/>
  <c r="K68" i="2"/>
  <c r="K62" i="2"/>
  <c r="K260" i="2"/>
  <c r="K149" i="2"/>
  <c r="K118" i="2"/>
  <c r="K111" i="2"/>
  <c r="K90" i="2"/>
  <c r="K287" i="2"/>
  <c r="K183" i="2"/>
  <c r="K152" i="2"/>
  <c r="K150" i="2"/>
  <c r="K116" i="2"/>
  <c r="D57" i="2"/>
  <c r="K57" i="2" s="1"/>
  <c r="K151" i="2"/>
  <c r="K212" i="2"/>
  <c r="D253" i="2"/>
  <c r="K258" i="2"/>
  <c r="K153" i="2"/>
  <c r="D55" i="2"/>
  <c r="K55" i="2" s="1"/>
  <c r="K67" i="2"/>
  <c r="K148" i="2"/>
  <c r="K134" i="2"/>
  <c r="K113" i="2"/>
  <c r="K121" i="2"/>
  <c r="E56" i="2"/>
  <c r="H28" i="2"/>
  <c r="H56" i="2"/>
  <c r="I17" i="2"/>
  <c r="D56" i="2"/>
  <c r="G40" i="2"/>
  <c r="E29" i="2"/>
  <c r="H29" i="2"/>
  <c r="I26" i="2"/>
  <c r="I252" i="2"/>
  <c r="H245" i="2"/>
  <c r="H240" i="2" s="1"/>
  <c r="H254" i="2"/>
  <c r="F245" i="2"/>
  <c r="F240" i="2" s="1"/>
  <c r="F254" i="2"/>
  <c r="H246" i="2"/>
  <c r="H241" i="2" s="1"/>
  <c r="H255" i="2"/>
  <c r="D246" i="2"/>
  <c r="D255" i="2"/>
  <c r="H244" i="2"/>
  <c r="H239" i="2" s="1"/>
  <c r="H253" i="2"/>
  <c r="F244" i="2"/>
  <c r="F239" i="2" s="1"/>
  <c r="F253" i="2"/>
  <c r="D245" i="2"/>
  <c r="D254" i="2"/>
  <c r="G245" i="2"/>
  <c r="G254" i="2"/>
  <c r="E245" i="2"/>
  <c r="E240" i="2" s="1"/>
  <c r="E254" i="2"/>
  <c r="G246" i="2"/>
  <c r="G241" i="2" s="1"/>
  <c r="G255" i="2"/>
  <c r="E246" i="2"/>
  <c r="E241" i="2" s="1"/>
  <c r="E255" i="2"/>
  <c r="H243" i="2"/>
  <c r="H238" i="2" s="1"/>
  <c r="H252" i="2"/>
  <c r="G60" i="2"/>
  <c r="H115" i="2"/>
  <c r="F115" i="2"/>
  <c r="D115" i="2"/>
  <c r="D66" i="2"/>
  <c r="H60" i="2"/>
  <c r="H66" i="2"/>
  <c r="F66" i="2"/>
  <c r="F47" i="2"/>
  <c r="F27" i="2" s="1"/>
  <c r="K49" i="2"/>
  <c r="D209" i="2"/>
  <c r="K209" i="2" s="1"/>
  <c r="K139" i="2"/>
  <c r="G115" i="2"/>
  <c r="E115" i="2"/>
  <c r="G47" i="2"/>
  <c r="G27" i="2" s="1"/>
  <c r="E47" i="2"/>
  <c r="E27" i="2" s="1"/>
  <c r="G66" i="2"/>
  <c r="H47" i="2"/>
  <c r="H27" i="2" s="1"/>
  <c r="D41" i="2"/>
  <c r="F60" i="2"/>
  <c r="F54" i="2" s="1"/>
  <c r="F23" i="2"/>
  <c r="E66" i="2"/>
  <c r="E60" i="2"/>
  <c r="E54" i="2" s="1"/>
  <c r="D60" i="2"/>
  <c r="D244" i="2"/>
  <c r="G243" i="2"/>
  <c r="G238" i="2" s="1"/>
  <c r="G244" i="2"/>
  <c r="E244" i="2"/>
  <c r="E179" i="2"/>
  <c r="K100" i="2"/>
  <c r="K99" i="2"/>
  <c r="K98" i="2"/>
  <c r="E279" i="2"/>
  <c r="D279" i="2"/>
  <c r="E272" i="2"/>
  <c r="D272" i="2"/>
  <c r="E268" i="2"/>
  <c r="D268" i="2"/>
  <c r="E266" i="2"/>
  <c r="D266" i="2"/>
  <c r="D47" i="2"/>
  <c r="D29" i="2"/>
  <c r="D19" i="2"/>
  <c r="K19" i="2" s="1"/>
  <c r="D18" i="2"/>
  <c r="K18" i="2" s="1"/>
  <c r="E205" i="2"/>
  <c r="E48" i="2" s="1"/>
  <c r="E36" i="2" s="1"/>
  <c r="F205" i="2"/>
  <c r="G205" i="2"/>
  <c r="G48" i="2" s="1"/>
  <c r="G36" i="2" s="1"/>
  <c r="D206" i="2"/>
  <c r="K206" i="2" s="1"/>
  <c r="E282" i="2"/>
  <c r="K282" i="2" s="1"/>
  <c r="D92" i="2"/>
  <c r="K92" i="2" s="1"/>
  <c r="K97" i="2"/>
  <c r="E130" i="2"/>
  <c r="E123" i="2" s="1"/>
  <c r="D130" i="2"/>
  <c r="D123" i="2" s="1"/>
  <c r="D54" i="2" l="1"/>
  <c r="K41" i="2"/>
  <c r="D35" i="2"/>
  <c r="H35" i="2"/>
  <c r="F48" i="2"/>
  <c r="F36" i="2" s="1"/>
  <c r="H54" i="2"/>
  <c r="E35" i="2"/>
  <c r="G54" i="2"/>
  <c r="F35" i="2"/>
  <c r="G35" i="2"/>
  <c r="K179" i="2"/>
  <c r="E171" i="2"/>
  <c r="K171" i="2" s="1"/>
  <c r="K123" i="2"/>
  <c r="K272" i="2"/>
  <c r="K266" i="2"/>
  <c r="K268" i="2"/>
  <c r="K42" i="2"/>
  <c r="K254" i="2"/>
  <c r="K130" i="2"/>
  <c r="K205" i="2"/>
  <c r="K60" i="2"/>
  <c r="K66" i="2"/>
  <c r="D240" i="2"/>
  <c r="K245" i="2"/>
  <c r="D239" i="2"/>
  <c r="K244" i="2"/>
  <c r="K56" i="2"/>
  <c r="K253" i="2"/>
  <c r="K279" i="2"/>
  <c r="K255" i="2"/>
  <c r="D241" i="2"/>
  <c r="K241" i="2" s="1"/>
  <c r="K246" i="2"/>
  <c r="K115" i="2"/>
  <c r="K47" i="2"/>
  <c r="I14" i="2"/>
  <c r="H23" i="2"/>
  <c r="H17" i="2" s="1"/>
  <c r="E23" i="2"/>
  <c r="E17" i="2" s="1"/>
  <c r="G240" i="2"/>
  <c r="G22" i="2"/>
  <c r="G28" i="2"/>
  <c r="G46" i="2"/>
  <c r="G34" i="2" s="1"/>
  <c r="F40" i="2"/>
  <c r="F29" i="2"/>
  <c r="F17" i="2" s="1"/>
  <c r="F21" i="2"/>
  <c r="F15" i="2" s="1"/>
  <c r="H21" i="2"/>
  <c r="H15" i="2" s="1"/>
  <c r="G23" i="2"/>
  <c r="G17" i="2" s="1"/>
  <c r="E40" i="2"/>
  <c r="G21" i="2"/>
  <c r="G15" i="2" s="1"/>
  <c r="G239" i="2"/>
  <c r="D21" i="2"/>
  <c r="E21" i="2"/>
  <c r="E15" i="2" s="1"/>
  <c r="E239" i="2"/>
  <c r="D46" i="2"/>
  <c r="K133" i="2"/>
  <c r="D257" i="2"/>
  <c r="H46" i="2"/>
  <c r="H26" i="2" s="1"/>
  <c r="H22" i="2"/>
  <c r="H16" i="2" s="1"/>
  <c r="D203" i="2"/>
  <c r="K203" i="2" s="1"/>
  <c r="H40" i="2"/>
  <c r="E46" i="2"/>
  <c r="F46" i="2"/>
  <c r="F26" i="2" s="1"/>
  <c r="F22" i="2"/>
  <c r="E22" i="2"/>
  <c r="E257" i="2"/>
  <c r="F243" i="2"/>
  <c r="F238" i="2" s="1"/>
  <c r="D27" i="2"/>
  <c r="K27" i="2" s="1"/>
  <c r="D28" i="2"/>
  <c r="K43" i="2"/>
  <c r="F28" i="2" l="1"/>
  <c r="F16" i="2"/>
  <c r="K54" i="2"/>
  <c r="F34" i="2"/>
  <c r="H34" i="2"/>
  <c r="E34" i="2"/>
  <c r="D252" i="2"/>
  <c r="K257" i="2"/>
  <c r="K239" i="2"/>
  <c r="K240" i="2"/>
  <c r="K21" i="2"/>
  <c r="K35" i="2"/>
  <c r="D26" i="2"/>
  <c r="K46" i="2"/>
  <c r="K48" i="2"/>
  <c r="K29" i="2"/>
  <c r="D15" i="2"/>
  <c r="K15" i="2" s="1"/>
  <c r="G16" i="2"/>
  <c r="G14" i="2" s="1"/>
  <c r="D243" i="2"/>
  <c r="G26" i="2"/>
  <c r="K36" i="2"/>
  <c r="K37" i="2"/>
  <c r="E26" i="2"/>
  <c r="G20" i="2"/>
  <c r="E20" i="2"/>
  <c r="E252" i="2"/>
  <c r="E28" i="2"/>
  <c r="K28" i="2" s="1"/>
  <c r="H14" i="2"/>
  <c r="H20" i="2"/>
  <c r="F20" i="2"/>
  <c r="F14" i="2"/>
  <c r="D23" i="2"/>
  <c r="E243" i="2"/>
  <c r="D238" i="2" l="1"/>
  <c r="K243" i="2"/>
  <c r="K252" i="2"/>
  <c r="D17" i="2"/>
  <c r="K17" i="2" s="1"/>
  <c r="K23" i="2"/>
  <c r="K26" i="2"/>
  <c r="E16" i="2"/>
  <c r="E14" i="2" s="1"/>
  <c r="E238" i="2"/>
  <c r="D22" i="2"/>
  <c r="D40" i="2"/>
  <c r="K40" i="2" l="1"/>
  <c r="D34" i="2"/>
  <c r="K34" i="2" s="1"/>
  <c r="K238" i="2"/>
  <c r="D16" i="2"/>
  <c r="K16" i="2" s="1"/>
  <c r="K22" i="2"/>
  <c r="D20" i="2"/>
  <c r="K20" i="2" s="1"/>
  <c r="D14" i="2" l="1"/>
  <c r="K14" i="2" s="1"/>
  <c r="K233" i="2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7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8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8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8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9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9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1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6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6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7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2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2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28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2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2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28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284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28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<sst xmlns="http://schemas.openxmlformats.org/spreadsheetml/2006/main" count="452" uniqueCount="94">
  <si>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</si>
  <si>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</si>
  <si>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</si>
  <si>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</si>
  <si>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</si>
  <si>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</si>
  <si>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</si>
  <si>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</si>
  <si>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</si>
  <si>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</si>
  <si>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</si>
  <si>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</si>
  <si>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</si>
  <si>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</si>
  <si>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</si>
  <si>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</si>
  <si>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</si>
  <si>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</si>
  <si>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всего:</t>
  </si>
  <si>
    <t>2022 год</t>
  </si>
  <si>
    <t>2023 год</t>
  </si>
  <si>
    <t>2024 год</t>
  </si>
  <si>
    <t xml:space="preserve"> </t>
  </si>
  <si>
    <t>Всего</t>
  </si>
  <si>
    <t xml:space="preserve">                                                                                                                                                                 Приложение к постановлению 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</si>
  <si>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</si>
  <si>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</si>
  <si>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</si>
  <si>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</si>
  <si>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</si>
  <si>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</si>
  <si>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</si>
  <si>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</si>
  <si>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</si>
  <si>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</si>
  <si>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испытания"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</si>
  <si>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</si>
  <si>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</si>
  <si>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</si>
  <si>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</si>
  <si>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</si>
  <si>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1.1.20. Расходы на обеспечение мероприятий по оборудованию контейнерных площадок дляраздельного накопления твердыхкоммунальных отходов и установке на них контейниров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</si>
  <si>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</si>
  <si>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</si>
  <si>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</si>
  <si>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1.1.26. Иные межбюджетные трансферты пос елениям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</si>
  <si>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</si>
  <si>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</si>
  <si>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</si>
  <si>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</si>
  <si>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2.1.1.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</si>
  <si>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</si>
  <si>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</si>
  <si>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</si>
  <si>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</si>
  <si>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</si>
  <si>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</si>
  <si>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</si>
  <si>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</si>
  <si>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</si>
  <si>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</si>
  <si>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</si>
  <si>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</si>
  <si>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Мероприятие1.1.23. Расходы на обеспечение мероприятий по подготовке к отопительному периоду</t>
  </si>
  <si>
    <t>Основное мероприятие 1.2. Региональный проект «Формирование комфортной городской среды»</t>
  </si>
  <si>
    <t>Основное мероприятие 1.3. Региональный проект «Чистая вода»</t>
  </si>
  <si>
    <t>Основное мероприятие 1.4 . «Реализация инициативных проектов граждан»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</si>
  <si>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</si>
  <si>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</si>
  <si>
    <t>Мероприятие 1.4.2. Расходы на реализацию заявок территориальных общественных самоуправлений по результатам конкурса</t>
  </si>
  <si>
    <t xml:space="preserve">бюджеты поселений </t>
  </si>
  <si>
    <t>Мероприятие 1.4.3 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</si>
  <si>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КУМИ</t>
  </si>
  <si>
    <t>.</t>
  </si>
  <si>
    <t>Мероприятие 1.1.27. Обеспечение Функционирования уличного освещения</t>
  </si>
  <si>
    <t>Мероприятие 1.1.29 Организация и содержание мест захоронения</t>
  </si>
  <si>
    <t>местный бюжет</t>
  </si>
  <si>
    <t>Мероприятие 1.1.30 Проведение работ по озеленению территории</t>
  </si>
  <si>
    <t>Мероприятие 1.1.31 Выполнение работ по организации деятельности по накоплению твердых коммунальных отходов, уборке несанкционированных свалок и прочему благоустройству</t>
  </si>
  <si>
    <t>Мероприятие 1.1.18. Расходы на ликвидацию стихийных несанкционированных свалок</t>
  </si>
  <si>
    <t>Мероприятие 1.1.15 Субсидия на ликвидацию очагов сорного растения Борщевик Сосновского</t>
  </si>
  <si>
    <t>Мероприятие 1.1.24. Расходы связанные с реализацией федеральной целевой программы "Увековечение памяти погибших при защите Отечества на 2019-2024 года"</t>
  </si>
  <si>
    <t>бюджеты  поселений</t>
  </si>
  <si>
    <t>бюджеты поселений</t>
  </si>
  <si>
    <t>Мероприятие 1.1.11. Расходы на проведение ремонта (реконструкции), благоустройства, работ по постановке на кадастровый учёт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бютжета)</t>
  </si>
  <si>
    <t>Мероприятие 1.1.28 Проведение работ по установке и ремонту обьектов уличного освещения</t>
  </si>
  <si>
    <t xml:space="preserve">                                                                                                                                                       Администрации Невельского муниципального округа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</si>
  <si>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Невельского муниципального округа» </t>
    </r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</si>
  <si>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</si>
  <si>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 «Приложение №3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систем коммунальной инфраструктуры </t>
  </si>
  <si>
    <t xml:space="preserve">и благоустройства Невельского муниципального округа                                                                                                                                </t>
  </si>
  <si>
    <r>
      <t xml:space="preserve"> от </t>
    </r>
    <r>
      <rPr>
        <u/>
        <sz val="14"/>
        <color theme="1"/>
        <rFont val="Times New Roman"/>
        <family val="1"/>
        <charset val="204"/>
      </rPr>
      <t>29.01.2024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45</t>
    </r>
  </si>
  <si>
    <t xml:space="preserve">Администрация Невельского муниципального округа </t>
  </si>
  <si>
    <t>Администрация Невельского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</si>
</sst>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justify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02"/>
  <sheetViews>
    <sheetView tabSelected="1" zoomScaleNormal="100" workbookViewId="0">
      <selection activeCell="L16" sqref="L16"/>
    </sheetView>
  </sheetViews>
  <sheetFormatPr defaultRowHeight="15" x14ac:dyDescent="0.25"/>
  <cols>
    <col min="1" max="1" width="49.85546875" customWidth="1"/>
    <col min="2" max="2" width="19" customWidth="1"/>
    <col min="3" max="3" width="13.28515625" customWidth="1"/>
    <col min="4" max="4" width="10" customWidth="1"/>
    <col min="5" max="6" width="10.140625" style="11" customWidth="1"/>
    <col min="7" max="7" width="10.28515625" style="9" customWidth="1"/>
    <col min="8" max="10" width="8.85546875" customWidth="1"/>
    <col min="11" max="11" width="10" customWidth="1"/>
  </cols>
  <sheetData>
    <row r="1" spans="1:14" ht="24.75" customHeight="1" x14ac:dyDescent="0.3">
      <c r="A1" s="61" t="s">
        <v>24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4" ht="19.5" customHeight="1" x14ac:dyDescent="0.3">
      <c r="A2" s="61" t="s">
        <v>86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4" ht="18.75" hidden="1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4" ht="28.5" customHeight="1" x14ac:dyDescent="0.3">
      <c r="A4" s="3"/>
      <c r="B4" s="3"/>
      <c r="C4" s="3"/>
      <c r="D4" s="3"/>
      <c r="E4" s="10"/>
      <c r="F4" s="65" t="s">
        <v>91</v>
      </c>
      <c r="G4" s="65"/>
      <c r="H4" s="65"/>
      <c r="I4" s="65"/>
      <c r="J4" s="65"/>
      <c r="K4" s="65"/>
    </row>
    <row r="5" spans="1:14" ht="39" customHeight="1" x14ac:dyDescent="0.25">
      <c r="A5" s="66" t="s">
        <v>89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4" ht="17.25" customHeight="1" x14ac:dyDescent="0.3">
      <c r="A6" s="62" t="s">
        <v>90</v>
      </c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4" ht="9" hidden="1" customHeight="1" x14ac:dyDescent="0.3">
      <c r="A7" s="61" t="s">
        <v>22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4" ht="6.75" hidden="1" customHeight="1" x14ac:dyDescent="0.25">
      <c r="A8" s="1"/>
    </row>
    <row r="9" spans="1:14" ht="53.25" customHeight="1" x14ac:dyDescent="0.25">
      <c r="A9" s="63" t="s">
        <v>87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4" ht="19.5" customHeight="1" x14ac:dyDescent="0.3">
      <c r="A10" s="64" t="s">
        <v>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spans="1:14" ht="80.25" customHeight="1" x14ac:dyDescent="0.25">
      <c r="A11" s="67" t="s">
        <v>1</v>
      </c>
      <c r="B11" s="67" t="s">
        <v>2</v>
      </c>
      <c r="C11" s="67" t="s">
        <v>3</v>
      </c>
      <c r="D11" s="47" t="s">
        <v>4</v>
      </c>
      <c r="E11" s="48"/>
      <c r="F11" s="48"/>
      <c r="G11" s="48"/>
      <c r="H11" s="48"/>
      <c r="I11" s="48"/>
      <c r="J11" s="48"/>
      <c r="K11" s="49"/>
    </row>
    <row r="12" spans="1:14" ht="36.75" customHeight="1" x14ac:dyDescent="0.25">
      <c r="A12" s="68"/>
      <c r="B12" s="68"/>
      <c r="C12" s="68"/>
      <c r="D12" s="12" t="s">
        <v>5</v>
      </c>
      <c r="E12" s="12" t="s">
        <v>6</v>
      </c>
      <c r="F12" s="12" t="s">
        <v>19</v>
      </c>
      <c r="G12" s="12" t="s">
        <v>20</v>
      </c>
      <c r="H12" s="12" t="s">
        <v>21</v>
      </c>
      <c r="I12" s="12">
        <v>2025</v>
      </c>
      <c r="J12" s="12">
        <v>2026</v>
      </c>
      <c r="K12" s="12" t="s">
        <v>8</v>
      </c>
    </row>
    <row r="13" spans="1:14" ht="20.25" customHeight="1" x14ac:dyDescent="0.25">
      <c r="A13" s="13">
        <v>1</v>
      </c>
      <c r="B13" s="14">
        <v>2</v>
      </c>
      <c r="C13" s="13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</row>
    <row r="14" spans="1:14" ht="23.25" customHeight="1" x14ac:dyDescent="0.25">
      <c r="A14" s="78" t="s">
        <v>88</v>
      </c>
      <c r="B14" s="44" t="s">
        <v>7</v>
      </c>
      <c r="C14" s="4" t="s">
        <v>8</v>
      </c>
      <c r="D14" s="25">
        <f>D15+D16+D17+D18+D19</f>
        <v>27981.599999999999</v>
      </c>
      <c r="E14" s="25">
        <f t="shared" ref="E14:J14" si="0">E15+E16+E17+E18+E19</f>
        <v>22527.4</v>
      </c>
      <c r="F14" s="25">
        <f t="shared" si="0"/>
        <v>43065.100000000006</v>
      </c>
      <c r="G14" s="25">
        <f>G15+G16+G17+G18+G19</f>
        <v>47104.2</v>
      </c>
      <c r="H14" s="25">
        <f t="shared" si="0"/>
        <v>42361.200000000004</v>
      </c>
      <c r="I14" s="25">
        <f t="shared" si="0"/>
        <v>30558.100000000002</v>
      </c>
      <c r="J14" s="25">
        <f t="shared" si="0"/>
        <v>18657.7</v>
      </c>
      <c r="K14" s="25">
        <f t="shared" ref="K14:K45" si="1">SUM(D14:J14)</f>
        <v>232255.30000000002</v>
      </c>
      <c r="L14" s="2"/>
      <c r="N14" s="2"/>
    </row>
    <row r="15" spans="1:14" ht="25.5" customHeight="1" x14ac:dyDescent="0.25">
      <c r="A15" s="79"/>
      <c r="B15" s="45"/>
      <c r="C15" s="4" t="s">
        <v>9</v>
      </c>
      <c r="D15" s="25">
        <f>D21+D27+D31</f>
        <v>18675.7</v>
      </c>
      <c r="E15" s="25">
        <f t="shared" ref="E15:J15" si="2">E21+E27+E31</f>
        <v>6957.9000000000005</v>
      </c>
      <c r="F15" s="25">
        <f t="shared" si="2"/>
        <v>5311.9000000000005</v>
      </c>
      <c r="G15" s="25">
        <f>G21+G27+G31</f>
        <v>5541.7</v>
      </c>
      <c r="H15" s="25">
        <f t="shared" si="2"/>
        <v>2089.6999999999998</v>
      </c>
      <c r="I15" s="25">
        <f t="shared" si="2"/>
        <v>1189.7</v>
      </c>
      <c r="J15" s="25">
        <f t="shared" si="2"/>
        <v>1189.7</v>
      </c>
      <c r="K15" s="25">
        <f>SUM(D15:J15)</f>
        <v>40956.299999999996</v>
      </c>
      <c r="L15" s="2"/>
    </row>
    <row r="16" spans="1:14" ht="24.75" customHeight="1" x14ac:dyDescent="0.25">
      <c r="A16" s="79"/>
      <c r="B16" s="45"/>
      <c r="C16" s="4" t="s">
        <v>10</v>
      </c>
      <c r="D16" s="25">
        <f>D22+D28+D32</f>
        <v>3520.8999999999996</v>
      </c>
      <c r="E16" s="25">
        <f t="shared" ref="E16:J16" si="3">E22+E28+E32</f>
        <v>3708.8</v>
      </c>
      <c r="F16" s="25">
        <f t="shared" si="3"/>
        <v>7709.7000000000007</v>
      </c>
      <c r="G16" s="25">
        <f t="shared" si="3"/>
        <v>6904</v>
      </c>
      <c r="H16" s="25">
        <f t="shared" si="3"/>
        <v>1194.0999999999999</v>
      </c>
      <c r="I16" s="25">
        <f t="shared" si="3"/>
        <v>1185</v>
      </c>
      <c r="J16" s="25">
        <f t="shared" si="3"/>
        <v>1185</v>
      </c>
      <c r="K16" s="25">
        <f t="shared" si="1"/>
        <v>25407.5</v>
      </c>
      <c r="L16" s="2"/>
      <c r="N16" s="2"/>
    </row>
    <row r="17" spans="1:14" ht="27.75" customHeight="1" x14ac:dyDescent="0.25">
      <c r="A17" s="79"/>
      <c r="B17" s="45"/>
      <c r="C17" s="4" t="s">
        <v>11</v>
      </c>
      <c r="D17" s="25">
        <f>D23+D29+D33</f>
        <v>5785</v>
      </c>
      <c r="E17" s="25">
        <f t="shared" ref="E17:H17" si="4">E23+E29+E33</f>
        <v>11860.699999999999</v>
      </c>
      <c r="F17" s="25">
        <f t="shared" si="4"/>
        <v>30043.5</v>
      </c>
      <c r="G17" s="25">
        <f t="shared" si="4"/>
        <v>31758.499999999996</v>
      </c>
      <c r="H17" s="25">
        <f t="shared" si="4"/>
        <v>39077.4</v>
      </c>
      <c r="I17" s="25">
        <f>I23+I29+I33</f>
        <v>28183.4</v>
      </c>
      <c r="J17" s="25">
        <f>J23+J29+J33</f>
        <v>16283</v>
      </c>
      <c r="K17" s="25">
        <f t="shared" si="1"/>
        <v>162991.5</v>
      </c>
      <c r="L17" s="2"/>
      <c r="N17" s="2"/>
    </row>
    <row r="18" spans="1:14" ht="27.75" customHeight="1" x14ac:dyDescent="0.25">
      <c r="A18" s="79"/>
      <c r="B18" s="45"/>
      <c r="C18" s="4" t="s">
        <v>12</v>
      </c>
      <c r="D18" s="25">
        <f>D24</f>
        <v>0</v>
      </c>
      <c r="E18" s="25">
        <f t="shared" ref="E18:J18" si="5">E24</f>
        <v>0</v>
      </c>
      <c r="F18" s="25">
        <f t="shared" si="5"/>
        <v>0</v>
      </c>
      <c r="G18" s="25">
        <f t="shared" si="5"/>
        <v>0</v>
      </c>
      <c r="H18" s="25">
        <f t="shared" si="5"/>
        <v>0</v>
      </c>
      <c r="I18" s="25">
        <f t="shared" si="5"/>
        <v>0</v>
      </c>
      <c r="J18" s="25">
        <f t="shared" si="5"/>
        <v>0</v>
      </c>
      <c r="K18" s="25">
        <f t="shared" si="1"/>
        <v>0</v>
      </c>
      <c r="N18" s="2"/>
    </row>
    <row r="19" spans="1:14" ht="28.5" customHeight="1" x14ac:dyDescent="0.25">
      <c r="A19" s="79"/>
      <c r="B19" s="46"/>
      <c r="C19" s="4" t="s">
        <v>13</v>
      </c>
      <c r="D19" s="25">
        <f>D25</f>
        <v>0</v>
      </c>
      <c r="E19" s="25">
        <f t="shared" ref="E19:J19" si="6">E25</f>
        <v>0</v>
      </c>
      <c r="F19" s="25">
        <f t="shared" si="6"/>
        <v>0</v>
      </c>
      <c r="G19" s="25">
        <f t="shared" si="6"/>
        <v>2900</v>
      </c>
      <c r="H19" s="25">
        <f t="shared" si="6"/>
        <v>0</v>
      </c>
      <c r="I19" s="25">
        <f t="shared" si="6"/>
        <v>0</v>
      </c>
      <c r="J19" s="25">
        <f t="shared" si="6"/>
        <v>0</v>
      </c>
      <c r="K19" s="25">
        <f t="shared" si="1"/>
        <v>2900</v>
      </c>
    </row>
    <row r="20" spans="1:14" ht="16.5" customHeight="1" x14ac:dyDescent="0.25">
      <c r="A20" s="76"/>
      <c r="B20" s="44" t="s">
        <v>92</v>
      </c>
      <c r="C20" s="4" t="s">
        <v>8</v>
      </c>
      <c r="D20" s="25">
        <f>D21+D22+D23+D24+D25</f>
        <v>17895.300000000003</v>
      </c>
      <c r="E20" s="25">
        <f t="shared" ref="E20:J20" si="7">E21+E22+E23+E24+E25</f>
        <v>16995.900000000001</v>
      </c>
      <c r="F20" s="25">
        <f t="shared" si="7"/>
        <v>37914.199999999997</v>
      </c>
      <c r="G20" s="25">
        <f t="shared" si="7"/>
        <v>39507.799999999996</v>
      </c>
      <c r="H20" s="25">
        <f t="shared" si="7"/>
        <v>42361.200000000004</v>
      </c>
      <c r="I20" s="25">
        <f t="shared" si="7"/>
        <v>30558.100000000002</v>
      </c>
      <c r="J20" s="25">
        <f t="shared" si="7"/>
        <v>18657.7</v>
      </c>
      <c r="K20" s="25">
        <f t="shared" si="1"/>
        <v>203890.2</v>
      </c>
    </row>
    <row r="21" spans="1:14" ht="25.5" x14ac:dyDescent="0.25">
      <c r="A21" s="76"/>
      <c r="B21" s="45"/>
      <c r="C21" s="4" t="s">
        <v>9</v>
      </c>
      <c r="D21" s="25">
        <f t="shared" ref="D21:J23" si="8">D41+D244</f>
        <v>11135.1</v>
      </c>
      <c r="E21" s="25">
        <f t="shared" si="8"/>
        <v>4138.2000000000007</v>
      </c>
      <c r="F21" s="25">
        <f t="shared" si="8"/>
        <v>4711.9000000000005</v>
      </c>
      <c r="G21" s="25">
        <f t="shared" si="8"/>
        <v>3041.7</v>
      </c>
      <c r="H21" s="25">
        <f t="shared" si="8"/>
        <v>2089.6999999999998</v>
      </c>
      <c r="I21" s="25">
        <f t="shared" si="8"/>
        <v>1189.7</v>
      </c>
      <c r="J21" s="25">
        <f t="shared" si="8"/>
        <v>1189.7</v>
      </c>
      <c r="K21" s="25">
        <f t="shared" si="1"/>
        <v>27496.000000000004</v>
      </c>
    </row>
    <row r="22" spans="1:14" ht="25.5" x14ac:dyDescent="0.25">
      <c r="A22" s="76"/>
      <c r="B22" s="45"/>
      <c r="C22" s="4" t="s">
        <v>10</v>
      </c>
      <c r="D22" s="25">
        <f t="shared" si="8"/>
        <v>975.2</v>
      </c>
      <c r="E22" s="25">
        <f t="shared" si="8"/>
        <v>1025.8</v>
      </c>
      <c r="F22" s="25">
        <f t="shared" si="8"/>
        <v>5048.6000000000004</v>
      </c>
      <c r="G22" s="25">
        <f t="shared" si="8"/>
        <v>3306.7</v>
      </c>
      <c r="H22" s="25">
        <f t="shared" si="8"/>
        <v>1194.0999999999999</v>
      </c>
      <c r="I22" s="25">
        <f t="shared" si="8"/>
        <v>1185</v>
      </c>
      <c r="J22" s="25">
        <f t="shared" si="8"/>
        <v>1185</v>
      </c>
      <c r="K22" s="25">
        <f t="shared" si="1"/>
        <v>13920.4</v>
      </c>
    </row>
    <row r="23" spans="1:14" ht="25.5" x14ac:dyDescent="0.25">
      <c r="A23" s="76"/>
      <c r="B23" s="45"/>
      <c r="C23" s="4" t="s">
        <v>14</v>
      </c>
      <c r="D23" s="25">
        <f t="shared" si="8"/>
        <v>5785</v>
      </c>
      <c r="E23" s="25">
        <f t="shared" si="8"/>
        <v>11831.9</v>
      </c>
      <c r="F23" s="25">
        <f t="shared" si="8"/>
        <v>28153.7</v>
      </c>
      <c r="G23" s="25">
        <f t="shared" si="8"/>
        <v>30259.399999999998</v>
      </c>
      <c r="H23" s="25">
        <f t="shared" si="8"/>
        <v>39077.4</v>
      </c>
      <c r="I23" s="25">
        <f t="shared" si="8"/>
        <v>28183.4</v>
      </c>
      <c r="J23" s="25">
        <f t="shared" si="8"/>
        <v>16283</v>
      </c>
      <c r="K23" s="25">
        <f t="shared" si="1"/>
        <v>159573.79999999999</v>
      </c>
    </row>
    <row r="24" spans="1:14" ht="25.5" customHeight="1" x14ac:dyDescent="0.25">
      <c r="A24" s="76"/>
      <c r="B24" s="45"/>
      <c r="C24" s="4" t="s">
        <v>12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f t="shared" si="1"/>
        <v>0</v>
      </c>
    </row>
    <row r="25" spans="1:14" ht="27" customHeight="1" x14ac:dyDescent="0.25">
      <c r="A25" s="76"/>
      <c r="B25" s="46"/>
      <c r="C25" s="4" t="s">
        <v>13</v>
      </c>
      <c r="D25" s="25">
        <f>D65</f>
        <v>0</v>
      </c>
      <c r="E25" s="25">
        <f t="shared" ref="E25:J25" si="9">E65</f>
        <v>0</v>
      </c>
      <c r="F25" s="25">
        <f t="shared" si="9"/>
        <v>0</v>
      </c>
      <c r="G25" s="25">
        <f t="shared" si="9"/>
        <v>2900</v>
      </c>
      <c r="H25" s="25">
        <f t="shared" si="9"/>
        <v>0</v>
      </c>
      <c r="I25" s="25">
        <f t="shared" si="9"/>
        <v>0</v>
      </c>
      <c r="J25" s="25">
        <f t="shared" si="9"/>
        <v>0</v>
      </c>
      <c r="K25" s="25">
        <f t="shared" si="1"/>
        <v>2900</v>
      </c>
    </row>
    <row r="26" spans="1:14" ht="18" customHeight="1" x14ac:dyDescent="0.25">
      <c r="A26" s="76"/>
      <c r="B26" s="44" t="s">
        <v>15</v>
      </c>
      <c r="C26" s="4" t="s">
        <v>8</v>
      </c>
      <c r="D26" s="25">
        <f t="shared" ref="D26:D33" si="10">D46</f>
        <v>10086.299999999999</v>
      </c>
      <c r="E26" s="25">
        <f t="shared" ref="E26" si="11">E46</f>
        <v>5531.5</v>
      </c>
      <c r="F26" s="25">
        <f t="shared" ref="F26:J29" si="12">F46+F248</f>
        <v>5150.8999999999996</v>
      </c>
      <c r="G26" s="25">
        <f t="shared" si="12"/>
        <v>6996.4000000000005</v>
      </c>
      <c r="H26" s="25">
        <f t="shared" si="12"/>
        <v>0</v>
      </c>
      <c r="I26" s="25">
        <f t="shared" si="12"/>
        <v>0</v>
      </c>
      <c r="J26" s="25">
        <f t="shared" si="12"/>
        <v>0</v>
      </c>
      <c r="K26" s="25">
        <f t="shared" si="1"/>
        <v>27765.1</v>
      </c>
    </row>
    <row r="27" spans="1:14" ht="27" customHeight="1" x14ac:dyDescent="0.25">
      <c r="A27" s="76"/>
      <c r="B27" s="45"/>
      <c r="C27" s="4" t="s">
        <v>9</v>
      </c>
      <c r="D27" s="26">
        <f t="shared" si="10"/>
        <v>7540.6</v>
      </c>
      <c r="E27" s="26">
        <f t="shared" ref="E27" si="13">E47</f>
        <v>2819.7</v>
      </c>
      <c r="F27" s="25">
        <f t="shared" si="12"/>
        <v>600</v>
      </c>
      <c r="G27" s="25">
        <f t="shared" si="12"/>
        <v>2500</v>
      </c>
      <c r="H27" s="25">
        <f t="shared" si="12"/>
        <v>0</v>
      </c>
      <c r="I27" s="25">
        <f t="shared" si="12"/>
        <v>0</v>
      </c>
      <c r="J27" s="25">
        <f t="shared" si="12"/>
        <v>0</v>
      </c>
      <c r="K27" s="25">
        <f t="shared" si="1"/>
        <v>13460.3</v>
      </c>
    </row>
    <row r="28" spans="1:14" ht="27" customHeight="1" x14ac:dyDescent="0.25">
      <c r="A28" s="76"/>
      <c r="B28" s="45"/>
      <c r="C28" s="4" t="s">
        <v>10</v>
      </c>
      <c r="D28" s="25">
        <f t="shared" si="10"/>
        <v>2545.6999999999998</v>
      </c>
      <c r="E28" s="25">
        <f t="shared" ref="E28" si="14">E48</f>
        <v>2683</v>
      </c>
      <c r="F28" s="25">
        <f t="shared" si="12"/>
        <v>2661.1</v>
      </c>
      <c r="G28" s="25">
        <f t="shared" si="12"/>
        <v>3597.3</v>
      </c>
      <c r="H28" s="25">
        <f t="shared" si="12"/>
        <v>0</v>
      </c>
      <c r="I28" s="25">
        <f t="shared" si="12"/>
        <v>0</v>
      </c>
      <c r="J28" s="25">
        <f t="shared" si="12"/>
        <v>0</v>
      </c>
      <c r="K28" s="25">
        <f t="shared" si="1"/>
        <v>11487.099999999999</v>
      </c>
    </row>
    <row r="29" spans="1:14" ht="30.75" customHeight="1" x14ac:dyDescent="0.25">
      <c r="A29" s="76"/>
      <c r="B29" s="46"/>
      <c r="C29" s="4" t="s">
        <v>14</v>
      </c>
      <c r="D29" s="25">
        <f t="shared" si="10"/>
        <v>0</v>
      </c>
      <c r="E29" s="25">
        <f t="shared" ref="E29:J30" si="15">E49</f>
        <v>28.8</v>
      </c>
      <c r="F29" s="25">
        <f t="shared" si="12"/>
        <v>1889.8</v>
      </c>
      <c r="G29" s="25">
        <f t="shared" si="12"/>
        <v>899.1</v>
      </c>
      <c r="H29" s="25">
        <f t="shared" si="12"/>
        <v>0</v>
      </c>
      <c r="I29" s="25">
        <f t="shared" si="12"/>
        <v>0</v>
      </c>
      <c r="J29" s="25">
        <f t="shared" si="12"/>
        <v>0</v>
      </c>
      <c r="K29" s="25">
        <f t="shared" si="1"/>
        <v>2817.7</v>
      </c>
    </row>
    <row r="30" spans="1:14" ht="30.75" customHeight="1" x14ac:dyDescent="0.25">
      <c r="A30" s="59"/>
      <c r="B30" s="44" t="s">
        <v>72</v>
      </c>
      <c r="C30" s="4" t="s">
        <v>8</v>
      </c>
      <c r="D30" s="25">
        <f t="shared" si="10"/>
        <v>0</v>
      </c>
      <c r="E30" s="25">
        <f t="shared" si="15"/>
        <v>0</v>
      </c>
      <c r="F30" s="25">
        <f t="shared" si="15"/>
        <v>0</v>
      </c>
      <c r="G30" s="25">
        <f t="shared" si="15"/>
        <v>600</v>
      </c>
      <c r="H30" s="25">
        <f t="shared" si="15"/>
        <v>0</v>
      </c>
      <c r="I30" s="25">
        <f t="shared" si="15"/>
        <v>0</v>
      </c>
      <c r="J30" s="25">
        <f t="shared" si="15"/>
        <v>0</v>
      </c>
      <c r="K30" s="25">
        <f t="shared" si="1"/>
        <v>600</v>
      </c>
    </row>
    <row r="31" spans="1:14" ht="30.75" customHeight="1" x14ac:dyDescent="0.25">
      <c r="A31" s="59"/>
      <c r="B31" s="57"/>
      <c r="C31" s="4" t="s">
        <v>9</v>
      </c>
      <c r="D31" s="25">
        <f t="shared" si="10"/>
        <v>0</v>
      </c>
      <c r="E31" s="25">
        <f t="shared" ref="E31:J31" si="16">E51</f>
        <v>0</v>
      </c>
      <c r="F31" s="25">
        <f t="shared" si="16"/>
        <v>0</v>
      </c>
      <c r="G31" s="25">
        <f t="shared" si="16"/>
        <v>0</v>
      </c>
      <c r="H31" s="25">
        <f t="shared" si="16"/>
        <v>0</v>
      </c>
      <c r="I31" s="25">
        <f t="shared" si="16"/>
        <v>0</v>
      </c>
      <c r="J31" s="25">
        <f t="shared" si="16"/>
        <v>0</v>
      </c>
      <c r="K31" s="25">
        <f t="shared" si="1"/>
        <v>0</v>
      </c>
    </row>
    <row r="32" spans="1:14" ht="30.75" customHeight="1" x14ac:dyDescent="0.25">
      <c r="A32" s="59"/>
      <c r="B32" s="57"/>
      <c r="C32" s="4" t="s">
        <v>10</v>
      </c>
      <c r="D32" s="25">
        <f t="shared" si="10"/>
        <v>0</v>
      </c>
      <c r="E32" s="25">
        <f t="shared" ref="E32:J32" si="17">E52</f>
        <v>0</v>
      </c>
      <c r="F32" s="25">
        <f t="shared" si="17"/>
        <v>0</v>
      </c>
      <c r="G32" s="25">
        <f t="shared" si="17"/>
        <v>0</v>
      </c>
      <c r="H32" s="25">
        <f t="shared" si="17"/>
        <v>0</v>
      </c>
      <c r="I32" s="25">
        <f t="shared" si="17"/>
        <v>0</v>
      </c>
      <c r="J32" s="25">
        <f t="shared" si="17"/>
        <v>0</v>
      </c>
      <c r="K32" s="25">
        <f t="shared" si="1"/>
        <v>0</v>
      </c>
    </row>
    <row r="33" spans="1:11" ht="30.75" customHeight="1" x14ac:dyDescent="0.25">
      <c r="A33" s="60"/>
      <c r="B33" s="74"/>
      <c r="C33" s="4" t="s">
        <v>14</v>
      </c>
      <c r="D33" s="25">
        <f t="shared" si="10"/>
        <v>0</v>
      </c>
      <c r="E33" s="25">
        <f t="shared" ref="E33:H33" si="18">E53</f>
        <v>0</v>
      </c>
      <c r="F33" s="25">
        <f t="shared" si="18"/>
        <v>0</v>
      </c>
      <c r="G33" s="25">
        <f t="shared" si="18"/>
        <v>600</v>
      </c>
      <c r="H33" s="25">
        <f t="shared" si="18"/>
        <v>0</v>
      </c>
      <c r="I33" s="25">
        <f>I53</f>
        <v>0</v>
      </c>
      <c r="J33" s="25">
        <f>J53</f>
        <v>0</v>
      </c>
      <c r="K33" s="25">
        <f t="shared" si="1"/>
        <v>600</v>
      </c>
    </row>
    <row r="34" spans="1:11" ht="24" customHeight="1" x14ac:dyDescent="0.25">
      <c r="A34" s="80" t="s">
        <v>28</v>
      </c>
      <c r="B34" s="44" t="s">
        <v>7</v>
      </c>
      <c r="C34" s="4" t="s">
        <v>8</v>
      </c>
      <c r="D34" s="25">
        <f>D40+D46+D50</f>
        <v>15489.5</v>
      </c>
      <c r="E34" s="25">
        <f t="shared" ref="E34:J34" si="19">E40+E46+E50</f>
        <v>16864.5</v>
      </c>
      <c r="F34" s="25">
        <f t="shared" si="19"/>
        <v>35663.5</v>
      </c>
      <c r="G34" s="25">
        <f t="shared" si="19"/>
        <v>43618.5</v>
      </c>
      <c r="H34" s="25">
        <f t="shared" si="19"/>
        <v>40058.5</v>
      </c>
      <c r="I34" s="25">
        <f t="shared" si="19"/>
        <v>28257.4</v>
      </c>
      <c r="J34" s="25">
        <f t="shared" si="19"/>
        <v>17455</v>
      </c>
      <c r="K34" s="25">
        <f t="shared" si="1"/>
        <v>197406.9</v>
      </c>
    </row>
    <row r="35" spans="1:11" ht="27" customHeight="1" x14ac:dyDescent="0.25">
      <c r="A35" s="81"/>
      <c r="B35" s="45"/>
      <c r="C35" s="4" t="s">
        <v>9</v>
      </c>
      <c r="D35" s="25">
        <f>D41+D47+D51</f>
        <v>7540.6</v>
      </c>
      <c r="E35" s="25">
        <f t="shared" ref="E35:J35" si="20">E41+E47+E51</f>
        <v>2819.7</v>
      </c>
      <c r="F35" s="25">
        <f t="shared" si="20"/>
        <v>600</v>
      </c>
      <c r="G35" s="25">
        <f t="shared" si="20"/>
        <v>2500</v>
      </c>
      <c r="H35" s="25">
        <f t="shared" si="20"/>
        <v>900</v>
      </c>
      <c r="I35" s="25">
        <f t="shared" si="20"/>
        <v>0</v>
      </c>
      <c r="J35" s="25">
        <f t="shared" si="20"/>
        <v>0</v>
      </c>
      <c r="K35" s="25">
        <f t="shared" si="1"/>
        <v>14360.3</v>
      </c>
    </row>
    <row r="36" spans="1:11" ht="28.5" customHeight="1" x14ac:dyDescent="0.25">
      <c r="A36" s="81"/>
      <c r="B36" s="45"/>
      <c r="C36" s="4" t="s">
        <v>10</v>
      </c>
      <c r="D36" s="25">
        <f>D42+D48+D52</f>
        <v>3519.8999999999996</v>
      </c>
      <c r="E36" s="25">
        <f t="shared" ref="E36:J36" si="21">E42+E48+E52</f>
        <v>2683</v>
      </c>
      <c r="F36" s="25">
        <f t="shared" si="21"/>
        <v>7661.1</v>
      </c>
      <c r="G36" s="25">
        <f t="shared" si="21"/>
        <v>6872.3</v>
      </c>
      <c r="H36" s="25">
        <f t="shared" si="21"/>
        <v>1181.0999999999999</v>
      </c>
      <c r="I36" s="25">
        <f t="shared" si="21"/>
        <v>1172</v>
      </c>
      <c r="J36" s="25">
        <f t="shared" si="21"/>
        <v>1172</v>
      </c>
      <c r="K36" s="25">
        <f t="shared" si="1"/>
        <v>24261.399999999998</v>
      </c>
    </row>
    <row r="37" spans="1:11" ht="25.5" x14ac:dyDescent="0.25">
      <c r="A37" s="81"/>
      <c r="B37" s="45"/>
      <c r="C37" s="4" t="s">
        <v>14</v>
      </c>
      <c r="D37" s="25">
        <f>D43+D49+D53</f>
        <v>4429</v>
      </c>
      <c r="E37" s="25">
        <f t="shared" ref="E37:J37" si="22">E43+E49+E53</f>
        <v>11361.8</v>
      </c>
      <c r="F37" s="25">
        <f t="shared" si="22"/>
        <v>27402.400000000001</v>
      </c>
      <c r="G37" s="25">
        <f t="shared" si="22"/>
        <v>31346.199999999997</v>
      </c>
      <c r="H37" s="25">
        <f t="shared" si="22"/>
        <v>37977.4</v>
      </c>
      <c r="I37" s="25">
        <f t="shared" si="22"/>
        <v>27085.4</v>
      </c>
      <c r="J37" s="25">
        <f t="shared" si="22"/>
        <v>16283</v>
      </c>
      <c r="K37" s="25">
        <f t="shared" si="1"/>
        <v>155885.19999999998</v>
      </c>
    </row>
    <row r="38" spans="1:11" ht="25.5" x14ac:dyDescent="0.25">
      <c r="A38" s="81"/>
      <c r="B38" s="45"/>
      <c r="C38" s="4" t="s">
        <v>12</v>
      </c>
      <c r="D38" s="25">
        <f>D44</f>
        <v>0</v>
      </c>
      <c r="E38" s="25">
        <f t="shared" ref="E38:J38" si="23">E44</f>
        <v>0</v>
      </c>
      <c r="F38" s="25">
        <f t="shared" si="23"/>
        <v>0</v>
      </c>
      <c r="G38" s="25">
        <f t="shared" si="23"/>
        <v>0</v>
      </c>
      <c r="H38" s="25">
        <f t="shared" si="23"/>
        <v>0</v>
      </c>
      <c r="I38" s="25">
        <f t="shared" si="23"/>
        <v>0</v>
      </c>
      <c r="J38" s="25">
        <f t="shared" si="23"/>
        <v>0</v>
      </c>
      <c r="K38" s="25">
        <f t="shared" si="1"/>
        <v>0</v>
      </c>
    </row>
    <row r="39" spans="1:11" ht="27" customHeight="1" x14ac:dyDescent="0.25">
      <c r="A39" s="81"/>
      <c r="B39" s="46"/>
      <c r="C39" s="4" t="s">
        <v>13</v>
      </c>
      <c r="D39" s="25">
        <f>D45</f>
        <v>0</v>
      </c>
      <c r="E39" s="25">
        <f t="shared" ref="E39:J39" si="24">E45</f>
        <v>0</v>
      </c>
      <c r="F39" s="25">
        <f t="shared" si="24"/>
        <v>0</v>
      </c>
      <c r="G39" s="25">
        <f t="shared" si="24"/>
        <v>2900</v>
      </c>
      <c r="H39" s="25">
        <f t="shared" si="24"/>
        <v>0</v>
      </c>
      <c r="I39" s="25">
        <f t="shared" si="24"/>
        <v>0</v>
      </c>
      <c r="J39" s="25">
        <f t="shared" si="24"/>
        <v>0</v>
      </c>
      <c r="K39" s="25">
        <f t="shared" si="1"/>
        <v>2900</v>
      </c>
    </row>
    <row r="40" spans="1:11" ht="20.25" customHeight="1" x14ac:dyDescent="0.25">
      <c r="A40" s="81"/>
      <c r="B40" s="44" t="s">
        <v>92</v>
      </c>
      <c r="C40" s="4" t="s">
        <v>8</v>
      </c>
      <c r="D40" s="25">
        <f>D41+D42+D43+D44+D45</f>
        <v>5403.2</v>
      </c>
      <c r="E40" s="25">
        <f t="shared" ref="E40:J40" si="25">E41+E42+E43+E44+E45</f>
        <v>11333</v>
      </c>
      <c r="F40" s="25">
        <f t="shared" si="25"/>
        <v>32312.600000000002</v>
      </c>
      <c r="G40" s="25">
        <f xml:space="preserve"> SUM(G41:G45)</f>
        <v>36022.1</v>
      </c>
      <c r="H40" s="25">
        <f t="shared" si="25"/>
        <v>40058.5</v>
      </c>
      <c r="I40" s="25">
        <f t="shared" si="25"/>
        <v>28257.4</v>
      </c>
      <c r="J40" s="25">
        <f t="shared" si="25"/>
        <v>17455</v>
      </c>
      <c r="K40" s="25">
        <f t="shared" si="1"/>
        <v>170841.8</v>
      </c>
    </row>
    <row r="41" spans="1:11" ht="27" customHeight="1" x14ac:dyDescent="0.25">
      <c r="A41" s="81"/>
      <c r="B41" s="45"/>
      <c r="C41" s="4" t="s">
        <v>9</v>
      </c>
      <c r="D41" s="25">
        <f t="shared" ref="D41:J41" si="26">D61+D210</f>
        <v>0</v>
      </c>
      <c r="E41" s="25">
        <f t="shared" si="26"/>
        <v>0</v>
      </c>
      <c r="F41" s="25">
        <f t="shared" si="26"/>
        <v>0</v>
      </c>
      <c r="G41" s="25">
        <f t="shared" si="26"/>
        <v>0</v>
      </c>
      <c r="H41" s="25">
        <f t="shared" si="26"/>
        <v>900</v>
      </c>
      <c r="I41" s="25">
        <f t="shared" si="26"/>
        <v>0</v>
      </c>
      <c r="J41" s="25">
        <f t="shared" si="26"/>
        <v>0</v>
      </c>
      <c r="K41" s="25">
        <f t="shared" si="1"/>
        <v>900</v>
      </c>
    </row>
    <row r="42" spans="1:11" ht="30" customHeight="1" x14ac:dyDescent="0.25">
      <c r="A42" s="81"/>
      <c r="B42" s="45"/>
      <c r="C42" s="4" t="s">
        <v>10</v>
      </c>
      <c r="D42" s="25">
        <f>D62+D211+D219</f>
        <v>974.2</v>
      </c>
      <c r="E42" s="25">
        <f t="shared" ref="E42:J42" si="27">E62+E211+E219</f>
        <v>0</v>
      </c>
      <c r="F42" s="25">
        <f t="shared" si="27"/>
        <v>5000</v>
      </c>
      <c r="G42" s="25">
        <f t="shared" si="27"/>
        <v>3275</v>
      </c>
      <c r="H42" s="25">
        <f t="shared" si="27"/>
        <v>1181.0999999999999</v>
      </c>
      <c r="I42" s="25">
        <f t="shared" si="27"/>
        <v>1172</v>
      </c>
      <c r="J42" s="25">
        <f t="shared" si="27"/>
        <v>1172</v>
      </c>
      <c r="K42" s="25">
        <f t="shared" si="1"/>
        <v>12774.300000000001</v>
      </c>
    </row>
    <row r="43" spans="1:11" ht="29.25" customHeight="1" x14ac:dyDescent="0.25">
      <c r="A43" s="81"/>
      <c r="B43" s="45"/>
      <c r="C43" s="4" t="s">
        <v>14</v>
      </c>
      <c r="D43" s="25">
        <f>D63+D220</f>
        <v>4429</v>
      </c>
      <c r="E43" s="25">
        <f t="shared" ref="E43:J43" si="28">E63+E220</f>
        <v>11333</v>
      </c>
      <c r="F43" s="25">
        <f t="shared" si="28"/>
        <v>27312.600000000002</v>
      </c>
      <c r="G43" s="25">
        <f t="shared" si="28"/>
        <v>29847.1</v>
      </c>
      <c r="H43" s="25">
        <f t="shared" si="28"/>
        <v>37977.4</v>
      </c>
      <c r="I43" s="25">
        <f t="shared" si="28"/>
        <v>27085.4</v>
      </c>
      <c r="J43" s="25">
        <f t="shared" si="28"/>
        <v>16283</v>
      </c>
      <c r="K43" s="25">
        <f t="shared" si="1"/>
        <v>154267.5</v>
      </c>
    </row>
    <row r="44" spans="1:11" ht="29.25" customHeight="1" x14ac:dyDescent="0.25">
      <c r="A44" s="81"/>
      <c r="B44" s="45"/>
      <c r="C44" s="4" t="s">
        <v>12</v>
      </c>
      <c r="D44" s="25">
        <f>D64</f>
        <v>0</v>
      </c>
      <c r="E44" s="25">
        <f t="shared" ref="E44:J44" si="29">E64</f>
        <v>0</v>
      </c>
      <c r="F44" s="25">
        <f t="shared" si="29"/>
        <v>0</v>
      </c>
      <c r="G44" s="25">
        <f t="shared" si="29"/>
        <v>0</v>
      </c>
      <c r="H44" s="25">
        <f t="shared" si="29"/>
        <v>0</v>
      </c>
      <c r="I44" s="25">
        <f t="shared" si="29"/>
        <v>0</v>
      </c>
      <c r="J44" s="25">
        <f t="shared" si="29"/>
        <v>0</v>
      </c>
      <c r="K44" s="25">
        <f t="shared" si="1"/>
        <v>0</v>
      </c>
    </row>
    <row r="45" spans="1:11" ht="30" customHeight="1" x14ac:dyDescent="0.25">
      <c r="A45" s="81"/>
      <c r="B45" s="46"/>
      <c r="C45" s="4" t="s">
        <v>83</v>
      </c>
      <c r="D45" s="25">
        <v>0</v>
      </c>
      <c r="E45" s="25">
        <v>0</v>
      </c>
      <c r="F45" s="25">
        <v>0</v>
      </c>
      <c r="G45" s="25">
        <f>G59</f>
        <v>2900</v>
      </c>
      <c r="H45" s="25">
        <v>0</v>
      </c>
      <c r="I45" s="25">
        <v>0</v>
      </c>
      <c r="J45" s="25">
        <v>0</v>
      </c>
      <c r="K45" s="25">
        <f t="shared" si="1"/>
        <v>2900</v>
      </c>
    </row>
    <row r="46" spans="1:11" ht="16.5" customHeight="1" x14ac:dyDescent="0.25">
      <c r="A46" s="81"/>
      <c r="B46" s="44" t="s">
        <v>15</v>
      </c>
      <c r="C46" s="4" t="s">
        <v>8</v>
      </c>
      <c r="D46" s="25">
        <f>D47+D48+D49</f>
        <v>10086.299999999999</v>
      </c>
      <c r="E46" s="25">
        <f t="shared" ref="E46:J46" si="30">E47+E48+E49</f>
        <v>5531.5</v>
      </c>
      <c r="F46" s="25">
        <f t="shared" si="30"/>
        <v>3350.9</v>
      </c>
      <c r="G46" s="25">
        <f>SUM(G47:G49)</f>
        <v>6996.4000000000005</v>
      </c>
      <c r="H46" s="25">
        <f t="shared" si="30"/>
        <v>0</v>
      </c>
      <c r="I46" s="25">
        <f t="shared" si="30"/>
        <v>0</v>
      </c>
      <c r="J46" s="25">
        <f t="shared" si="30"/>
        <v>0</v>
      </c>
      <c r="K46" s="25">
        <f t="shared" ref="K46:K77" si="31">SUM(D46:J46)</f>
        <v>25965.100000000002</v>
      </c>
    </row>
    <row r="47" spans="1:11" ht="26.25" customHeight="1" x14ac:dyDescent="0.25">
      <c r="A47" s="81"/>
      <c r="B47" s="45"/>
      <c r="C47" s="4" t="s">
        <v>9</v>
      </c>
      <c r="D47" s="25">
        <f t="shared" ref="D47:J47" si="32">D67+D204</f>
        <v>7540.6</v>
      </c>
      <c r="E47" s="25">
        <f t="shared" si="32"/>
        <v>2819.7</v>
      </c>
      <c r="F47" s="25">
        <f t="shared" si="32"/>
        <v>600</v>
      </c>
      <c r="G47" s="25">
        <f t="shared" si="32"/>
        <v>2500</v>
      </c>
      <c r="H47" s="25">
        <f t="shared" si="32"/>
        <v>0</v>
      </c>
      <c r="I47" s="25">
        <f t="shared" si="32"/>
        <v>0</v>
      </c>
      <c r="J47" s="25">
        <f t="shared" si="32"/>
        <v>0</v>
      </c>
      <c r="K47" s="25">
        <f t="shared" si="31"/>
        <v>13460.3</v>
      </c>
    </row>
    <row r="48" spans="1:11" ht="28.5" customHeight="1" x14ac:dyDescent="0.25">
      <c r="A48" s="81"/>
      <c r="B48" s="45"/>
      <c r="C48" s="4" t="s">
        <v>10</v>
      </c>
      <c r="D48" s="25">
        <f>D68+D205+D222</f>
        <v>2545.6999999999998</v>
      </c>
      <c r="E48" s="25">
        <f t="shared" ref="E48:J48" si="33">E68+E205+E222</f>
        <v>2683</v>
      </c>
      <c r="F48" s="25">
        <f t="shared" si="33"/>
        <v>2661.1</v>
      </c>
      <c r="G48" s="25">
        <f t="shared" si="33"/>
        <v>3597.3</v>
      </c>
      <c r="H48" s="25">
        <f t="shared" si="33"/>
        <v>0</v>
      </c>
      <c r="I48" s="25">
        <f t="shared" si="33"/>
        <v>0</v>
      </c>
      <c r="J48" s="25">
        <f t="shared" si="33"/>
        <v>0</v>
      </c>
      <c r="K48" s="25">
        <f t="shared" si="31"/>
        <v>11487.099999999999</v>
      </c>
    </row>
    <row r="49" spans="1:11" ht="29.25" customHeight="1" x14ac:dyDescent="0.25">
      <c r="A49" s="81"/>
      <c r="B49" s="46"/>
      <c r="C49" s="4" t="s">
        <v>11</v>
      </c>
      <c r="D49" s="25">
        <f>D69+D223</f>
        <v>0</v>
      </c>
      <c r="E49" s="25">
        <f t="shared" ref="E49:J49" si="34">E69+E223</f>
        <v>28.8</v>
      </c>
      <c r="F49" s="25">
        <f t="shared" si="34"/>
        <v>89.8</v>
      </c>
      <c r="G49" s="25">
        <f t="shared" si="34"/>
        <v>899.1</v>
      </c>
      <c r="H49" s="25">
        <f t="shared" si="34"/>
        <v>0</v>
      </c>
      <c r="I49" s="25">
        <f t="shared" si="34"/>
        <v>0</v>
      </c>
      <c r="J49" s="25">
        <f t="shared" si="34"/>
        <v>0</v>
      </c>
      <c r="K49" s="25">
        <f t="shared" si="31"/>
        <v>1017.7</v>
      </c>
    </row>
    <row r="50" spans="1:11" ht="29.25" customHeight="1" x14ac:dyDescent="0.25">
      <c r="A50" s="57"/>
      <c r="B50" s="44" t="s">
        <v>72</v>
      </c>
      <c r="C50" s="4" t="s">
        <v>8</v>
      </c>
      <c r="D50" s="25">
        <f>D51+D52+D53</f>
        <v>0</v>
      </c>
      <c r="E50" s="25">
        <f t="shared" ref="E50:J50" si="35">E51+E52+E53</f>
        <v>0</v>
      </c>
      <c r="F50" s="25">
        <f t="shared" si="35"/>
        <v>0</v>
      </c>
      <c r="G50" s="25">
        <f t="shared" si="35"/>
        <v>600</v>
      </c>
      <c r="H50" s="25">
        <f t="shared" si="35"/>
        <v>0</v>
      </c>
      <c r="I50" s="25">
        <f t="shared" si="35"/>
        <v>0</v>
      </c>
      <c r="J50" s="25">
        <f t="shared" si="35"/>
        <v>0</v>
      </c>
      <c r="K50" s="25">
        <f t="shared" si="31"/>
        <v>600</v>
      </c>
    </row>
    <row r="51" spans="1:11" ht="29.25" customHeight="1" x14ac:dyDescent="0.25">
      <c r="A51" s="57"/>
      <c r="B51" s="57"/>
      <c r="C51" s="4" t="s">
        <v>9</v>
      </c>
      <c r="D51" s="25">
        <f>D71</f>
        <v>0</v>
      </c>
      <c r="E51" s="25">
        <f t="shared" ref="E51:J51" si="36">E71</f>
        <v>0</v>
      </c>
      <c r="F51" s="25">
        <f t="shared" si="36"/>
        <v>0</v>
      </c>
      <c r="G51" s="25">
        <f t="shared" si="36"/>
        <v>0</v>
      </c>
      <c r="H51" s="25">
        <f t="shared" si="36"/>
        <v>0</v>
      </c>
      <c r="I51" s="25">
        <f t="shared" si="36"/>
        <v>0</v>
      </c>
      <c r="J51" s="25">
        <f t="shared" si="36"/>
        <v>0</v>
      </c>
      <c r="K51" s="25">
        <f t="shared" si="31"/>
        <v>0</v>
      </c>
    </row>
    <row r="52" spans="1:11" ht="29.25" customHeight="1" x14ac:dyDescent="0.25">
      <c r="A52" s="57"/>
      <c r="B52" s="57"/>
      <c r="C52" s="4" t="s">
        <v>10</v>
      </c>
      <c r="D52" s="25">
        <f>D72</f>
        <v>0</v>
      </c>
      <c r="E52" s="25">
        <f t="shared" ref="E52:J52" si="37">E72</f>
        <v>0</v>
      </c>
      <c r="F52" s="25">
        <f t="shared" si="37"/>
        <v>0</v>
      </c>
      <c r="G52" s="25">
        <f t="shared" si="37"/>
        <v>0</v>
      </c>
      <c r="H52" s="25">
        <f t="shared" si="37"/>
        <v>0</v>
      </c>
      <c r="I52" s="25">
        <f t="shared" si="37"/>
        <v>0</v>
      </c>
      <c r="J52" s="25">
        <f t="shared" si="37"/>
        <v>0</v>
      </c>
      <c r="K52" s="25">
        <f t="shared" si="31"/>
        <v>0</v>
      </c>
    </row>
    <row r="53" spans="1:11" ht="29.25" customHeight="1" x14ac:dyDescent="0.25">
      <c r="A53" s="74"/>
      <c r="B53" s="74"/>
      <c r="C53" s="4" t="s">
        <v>11</v>
      </c>
      <c r="D53" s="25">
        <f>D73</f>
        <v>0</v>
      </c>
      <c r="E53" s="25">
        <f t="shared" ref="E53:J53" si="38">E73</f>
        <v>0</v>
      </c>
      <c r="F53" s="25">
        <f t="shared" si="38"/>
        <v>0</v>
      </c>
      <c r="G53" s="25">
        <f t="shared" si="38"/>
        <v>600</v>
      </c>
      <c r="H53" s="25">
        <f t="shared" si="38"/>
        <v>0</v>
      </c>
      <c r="I53" s="25">
        <f t="shared" si="38"/>
        <v>0</v>
      </c>
      <c r="J53" s="25">
        <f t="shared" si="38"/>
        <v>0</v>
      </c>
      <c r="K53" s="25">
        <f t="shared" si="31"/>
        <v>600</v>
      </c>
    </row>
    <row r="54" spans="1:11" ht="17.25" customHeight="1" x14ac:dyDescent="0.25">
      <c r="A54" s="78" t="s">
        <v>16</v>
      </c>
      <c r="B54" s="44" t="s">
        <v>7</v>
      </c>
      <c r="C54" s="4" t="s">
        <v>8</v>
      </c>
      <c r="D54" s="25">
        <f>D60+D66+D70</f>
        <v>8959</v>
      </c>
      <c r="E54" s="25">
        <f t="shared" ref="E54:J54" si="39">E60+E66+E70</f>
        <v>16864.5</v>
      </c>
      <c r="F54" s="25">
        <f t="shared" si="39"/>
        <v>35663.5</v>
      </c>
      <c r="G54" s="25">
        <f t="shared" si="39"/>
        <v>39430.9</v>
      </c>
      <c r="H54" s="25">
        <f t="shared" si="39"/>
        <v>39133.5</v>
      </c>
      <c r="I54" s="25">
        <f t="shared" si="39"/>
        <v>27582.400000000001</v>
      </c>
      <c r="J54" s="25">
        <f t="shared" si="39"/>
        <v>17455</v>
      </c>
      <c r="K54" s="25">
        <f t="shared" si="31"/>
        <v>185088.8</v>
      </c>
    </row>
    <row r="55" spans="1:11" ht="27" customHeight="1" x14ac:dyDescent="0.25">
      <c r="A55" s="79"/>
      <c r="B55" s="45"/>
      <c r="C55" s="4" t="s">
        <v>9</v>
      </c>
      <c r="D55" s="25">
        <f>D61+D67+D71</f>
        <v>1010.1</v>
      </c>
      <c r="E55" s="25">
        <f t="shared" ref="E55:J55" si="40">E61+E67+E71</f>
        <v>2819.7</v>
      </c>
      <c r="F55" s="25">
        <f t="shared" si="40"/>
        <v>600</v>
      </c>
      <c r="G55" s="25">
        <f t="shared" si="40"/>
        <v>2500</v>
      </c>
      <c r="H55" s="25">
        <f t="shared" si="40"/>
        <v>900</v>
      </c>
      <c r="I55" s="25">
        <f t="shared" si="40"/>
        <v>0</v>
      </c>
      <c r="J55" s="25">
        <f t="shared" si="40"/>
        <v>0</v>
      </c>
      <c r="K55" s="25">
        <f t="shared" si="31"/>
        <v>7829.7999999999993</v>
      </c>
    </row>
    <row r="56" spans="1:11" ht="27" customHeight="1" x14ac:dyDescent="0.25">
      <c r="A56" s="79"/>
      <c r="B56" s="45"/>
      <c r="C56" s="4" t="s">
        <v>10</v>
      </c>
      <c r="D56" s="25">
        <f>D62+D68+D72</f>
        <v>3519.8999999999996</v>
      </c>
      <c r="E56" s="25">
        <f t="shared" ref="E56:J56" si="41">E62+E68+E72</f>
        <v>2683</v>
      </c>
      <c r="F56" s="25">
        <f t="shared" si="41"/>
        <v>7661.1</v>
      </c>
      <c r="G56" s="25">
        <f t="shared" si="41"/>
        <v>3597.3</v>
      </c>
      <c r="H56" s="25">
        <f t="shared" si="41"/>
        <v>1181.0999999999999</v>
      </c>
      <c r="I56" s="25">
        <f t="shared" si="41"/>
        <v>1172</v>
      </c>
      <c r="J56" s="25">
        <f t="shared" si="41"/>
        <v>1172</v>
      </c>
      <c r="K56" s="25">
        <f t="shared" si="31"/>
        <v>20986.399999999998</v>
      </c>
    </row>
    <row r="57" spans="1:11" ht="27" customHeight="1" x14ac:dyDescent="0.25">
      <c r="A57" s="79"/>
      <c r="B57" s="45"/>
      <c r="C57" s="4" t="s">
        <v>14</v>
      </c>
      <c r="D57" s="25">
        <f>D63+D69+D73</f>
        <v>4429</v>
      </c>
      <c r="E57" s="25">
        <f t="shared" ref="E57:J57" si="42">E63+E69+E73</f>
        <v>11361.8</v>
      </c>
      <c r="F57" s="25">
        <f t="shared" si="42"/>
        <v>27402.400000000001</v>
      </c>
      <c r="G57" s="25">
        <f t="shared" si="42"/>
        <v>30433.599999999999</v>
      </c>
      <c r="H57" s="25">
        <f t="shared" si="42"/>
        <v>37052.400000000001</v>
      </c>
      <c r="I57" s="25">
        <f t="shared" si="42"/>
        <v>26410.400000000001</v>
      </c>
      <c r="J57" s="25">
        <f t="shared" si="42"/>
        <v>16283</v>
      </c>
      <c r="K57" s="25">
        <f t="shared" si="31"/>
        <v>153372.59999999998</v>
      </c>
    </row>
    <row r="58" spans="1:11" ht="27.75" customHeight="1" x14ac:dyDescent="0.25">
      <c r="A58" s="79"/>
      <c r="B58" s="45"/>
      <c r="C58" s="4" t="s">
        <v>12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f t="shared" si="31"/>
        <v>0</v>
      </c>
    </row>
    <row r="59" spans="1:11" ht="26.25" customHeight="1" x14ac:dyDescent="0.25">
      <c r="A59" s="79"/>
      <c r="B59" s="46"/>
      <c r="C59" s="4" t="s">
        <v>13</v>
      </c>
      <c r="D59" s="25">
        <v>0</v>
      </c>
      <c r="E59" s="25">
        <v>0</v>
      </c>
      <c r="F59" s="25">
        <v>0</v>
      </c>
      <c r="G59" s="25">
        <f>G65</f>
        <v>2900</v>
      </c>
      <c r="H59" s="25">
        <v>0</v>
      </c>
      <c r="I59" s="25">
        <v>0</v>
      </c>
      <c r="J59" s="25">
        <v>0</v>
      </c>
      <c r="K59" s="25">
        <f t="shared" si="31"/>
        <v>2900</v>
      </c>
    </row>
    <row r="60" spans="1:11" ht="15" customHeight="1" x14ac:dyDescent="0.25">
      <c r="A60" s="76"/>
      <c r="B60" s="44" t="s">
        <v>92</v>
      </c>
      <c r="C60" s="4" t="s">
        <v>8</v>
      </c>
      <c r="D60" s="25">
        <f>D61+D62+D63+D64+D65</f>
        <v>5403.2</v>
      </c>
      <c r="E60" s="25">
        <f t="shared" ref="E60:J60" si="43">E61+E62+E63+E64+E65</f>
        <v>11333</v>
      </c>
      <c r="F60" s="25">
        <f t="shared" si="43"/>
        <v>32312.600000000002</v>
      </c>
      <c r="G60" s="25">
        <f t="shared" si="43"/>
        <v>32122.1</v>
      </c>
      <c r="H60" s="25">
        <f t="shared" si="43"/>
        <v>39133.5</v>
      </c>
      <c r="I60" s="25">
        <f t="shared" si="43"/>
        <v>27582.400000000001</v>
      </c>
      <c r="J60" s="25">
        <f t="shared" si="43"/>
        <v>17455</v>
      </c>
      <c r="K60" s="25">
        <f t="shared" si="31"/>
        <v>165341.79999999999</v>
      </c>
    </row>
    <row r="61" spans="1:11" ht="27" customHeight="1" x14ac:dyDescent="0.25">
      <c r="A61" s="76"/>
      <c r="B61" s="45"/>
      <c r="C61" s="4" t="s">
        <v>9</v>
      </c>
      <c r="D61" s="25">
        <f>D103+D176</f>
        <v>0</v>
      </c>
      <c r="E61" s="25">
        <f t="shared" ref="E61:J61" si="44">E103+E176</f>
        <v>0</v>
      </c>
      <c r="F61" s="25">
        <f>F103+F176</f>
        <v>0</v>
      </c>
      <c r="G61" s="25">
        <f t="shared" si="44"/>
        <v>0</v>
      </c>
      <c r="H61" s="25">
        <f t="shared" si="44"/>
        <v>900</v>
      </c>
      <c r="I61" s="25">
        <f t="shared" si="44"/>
        <v>0</v>
      </c>
      <c r="J61" s="25">
        <f t="shared" si="44"/>
        <v>0</v>
      </c>
      <c r="K61" s="25">
        <f t="shared" si="31"/>
        <v>900</v>
      </c>
    </row>
    <row r="62" spans="1:11" ht="27.75" customHeight="1" x14ac:dyDescent="0.25">
      <c r="A62" s="76"/>
      <c r="B62" s="45"/>
      <c r="C62" s="4" t="s">
        <v>10</v>
      </c>
      <c r="D62" s="25">
        <f>D79+D86+D93+D104+D119+D128+D134+D137+D143+D164+D177+D189+D192+D195+D198+D201</f>
        <v>974.2</v>
      </c>
      <c r="E62" s="25">
        <f t="shared" ref="E62:J62" si="45">E79+E86+E93+E104+E119+E128+E134+E137+E143+E164+E177+E189+E192+E195+E198+E201</f>
        <v>0</v>
      </c>
      <c r="F62" s="25">
        <f t="shared" si="45"/>
        <v>5000</v>
      </c>
      <c r="G62" s="25">
        <f t="shared" si="45"/>
        <v>0</v>
      </c>
      <c r="H62" s="25">
        <f t="shared" si="45"/>
        <v>1181.0999999999999</v>
      </c>
      <c r="I62" s="25">
        <f t="shared" si="45"/>
        <v>1172</v>
      </c>
      <c r="J62" s="25">
        <f t="shared" si="45"/>
        <v>1172</v>
      </c>
      <c r="K62" s="25">
        <f t="shared" si="31"/>
        <v>9499.2999999999993</v>
      </c>
    </row>
    <row r="63" spans="1:11" ht="29.25" customHeight="1" x14ac:dyDescent="0.25">
      <c r="A63" s="76"/>
      <c r="B63" s="45"/>
      <c r="C63" s="4" t="s">
        <v>14</v>
      </c>
      <c r="D63" s="25">
        <f>D75+D77+D80+D87+D89+D91+D94+D96+D105+D112+D114+D120+D129+D135+D138+D144+D165+D178+D190+D193+D196+D199+D202</f>
        <v>4429</v>
      </c>
      <c r="E63" s="25">
        <f t="shared" ref="E63:J63" si="46">E75+E77+E80+E87+E89+E91+E94+E96+E105+E112+E114+E120+E129+E135+E138+E144+E165+E178+E190+E193+E196+E199+E202</f>
        <v>11333</v>
      </c>
      <c r="F63" s="25">
        <f t="shared" si="46"/>
        <v>27312.600000000002</v>
      </c>
      <c r="G63" s="25">
        <f t="shared" si="46"/>
        <v>29222.1</v>
      </c>
      <c r="H63" s="25">
        <f t="shared" si="46"/>
        <v>37052.400000000001</v>
      </c>
      <c r="I63" s="25">
        <f t="shared" si="46"/>
        <v>26410.400000000001</v>
      </c>
      <c r="J63" s="25">
        <f t="shared" si="46"/>
        <v>16283</v>
      </c>
      <c r="K63" s="25">
        <f t="shared" si="31"/>
        <v>152042.5</v>
      </c>
    </row>
    <row r="64" spans="1:11" ht="24.75" customHeight="1" x14ac:dyDescent="0.25">
      <c r="A64" s="76"/>
      <c r="B64" s="45"/>
      <c r="C64" s="4" t="s">
        <v>12</v>
      </c>
      <c r="D64" s="25">
        <f>D82+D84</f>
        <v>0</v>
      </c>
      <c r="E64" s="25">
        <f t="shared" ref="E64:J64" si="47">E82+E84</f>
        <v>0</v>
      </c>
      <c r="F64" s="25">
        <f t="shared" si="47"/>
        <v>0</v>
      </c>
      <c r="G64" s="25">
        <f t="shared" si="47"/>
        <v>0</v>
      </c>
      <c r="H64" s="25">
        <f t="shared" si="47"/>
        <v>0</v>
      </c>
      <c r="I64" s="25">
        <f t="shared" si="47"/>
        <v>0</v>
      </c>
      <c r="J64" s="25">
        <f t="shared" si="47"/>
        <v>0</v>
      </c>
      <c r="K64" s="25">
        <f t="shared" si="31"/>
        <v>0</v>
      </c>
    </row>
    <row r="65" spans="1:11" ht="30" customHeight="1" x14ac:dyDescent="0.25">
      <c r="A65" s="76"/>
      <c r="B65" s="46"/>
      <c r="C65" s="4" t="s">
        <v>82</v>
      </c>
      <c r="D65" s="25">
        <f>D166</f>
        <v>0</v>
      </c>
      <c r="E65" s="25">
        <f t="shared" ref="E65:J65" si="48">E166</f>
        <v>0</v>
      </c>
      <c r="F65" s="25">
        <f t="shared" si="48"/>
        <v>0</v>
      </c>
      <c r="G65" s="25">
        <f t="shared" si="48"/>
        <v>2900</v>
      </c>
      <c r="H65" s="25">
        <f t="shared" si="48"/>
        <v>0</v>
      </c>
      <c r="I65" s="25">
        <f t="shared" si="48"/>
        <v>0</v>
      </c>
      <c r="J65" s="25">
        <f t="shared" si="48"/>
        <v>0</v>
      </c>
      <c r="K65" s="25">
        <f t="shared" si="31"/>
        <v>2900</v>
      </c>
    </row>
    <row r="66" spans="1:11" ht="24" customHeight="1" x14ac:dyDescent="0.25">
      <c r="A66" s="76"/>
      <c r="B66" s="44" t="s">
        <v>15</v>
      </c>
      <c r="C66" s="4" t="s">
        <v>8</v>
      </c>
      <c r="D66" s="25">
        <f t="shared" ref="D66:J66" si="49">D67+D68+D69</f>
        <v>3555.7999999999997</v>
      </c>
      <c r="E66" s="25">
        <f t="shared" si="49"/>
        <v>5531.5</v>
      </c>
      <c r="F66" s="25">
        <f t="shared" si="49"/>
        <v>3350.9</v>
      </c>
      <c r="G66" s="25">
        <f t="shared" si="49"/>
        <v>6708.8</v>
      </c>
      <c r="H66" s="25">
        <f t="shared" si="49"/>
        <v>0</v>
      </c>
      <c r="I66" s="25">
        <f t="shared" si="49"/>
        <v>0</v>
      </c>
      <c r="J66" s="25">
        <f t="shared" si="49"/>
        <v>0</v>
      </c>
      <c r="K66" s="25">
        <f t="shared" si="31"/>
        <v>19147</v>
      </c>
    </row>
    <row r="67" spans="1:11" ht="27.75" customHeight="1" x14ac:dyDescent="0.25">
      <c r="A67" s="76"/>
      <c r="B67" s="45"/>
      <c r="C67" s="4" t="s">
        <v>9</v>
      </c>
      <c r="D67" s="25">
        <f t="shared" ref="D67:J67" si="50">D108+D180</f>
        <v>1010.1</v>
      </c>
      <c r="E67" s="25">
        <f t="shared" si="50"/>
        <v>2819.7</v>
      </c>
      <c r="F67" s="25">
        <f t="shared" si="50"/>
        <v>600</v>
      </c>
      <c r="G67" s="25">
        <f t="shared" si="50"/>
        <v>2500</v>
      </c>
      <c r="H67" s="25">
        <f t="shared" si="50"/>
        <v>0</v>
      </c>
      <c r="I67" s="25">
        <f t="shared" si="50"/>
        <v>0</v>
      </c>
      <c r="J67" s="25">
        <f t="shared" si="50"/>
        <v>0</v>
      </c>
      <c r="K67" s="25">
        <f t="shared" si="31"/>
        <v>6929.7999999999993</v>
      </c>
    </row>
    <row r="68" spans="1:11" ht="27.75" customHeight="1" x14ac:dyDescent="0.25">
      <c r="A68" s="76"/>
      <c r="B68" s="45"/>
      <c r="C68" s="4" t="s">
        <v>10</v>
      </c>
      <c r="D68" s="25">
        <f>D109+D122+D131+D146+D149+D152+D155+D157+D181+D184</f>
        <v>2545.6999999999998</v>
      </c>
      <c r="E68" s="25">
        <f t="shared" ref="E68:J68" si="51">E109+E122+E131+E146+E149+E152+E155+E157+E181+E184</f>
        <v>2683</v>
      </c>
      <c r="F68" s="25">
        <f t="shared" si="51"/>
        <v>2661.1</v>
      </c>
      <c r="G68" s="25">
        <f t="shared" si="51"/>
        <v>3597.3</v>
      </c>
      <c r="H68" s="25">
        <f t="shared" si="51"/>
        <v>0</v>
      </c>
      <c r="I68" s="25">
        <f t="shared" si="51"/>
        <v>0</v>
      </c>
      <c r="J68" s="25">
        <f t="shared" si="51"/>
        <v>0</v>
      </c>
      <c r="K68" s="25">
        <f t="shared" si="31"/>
        <v>11487.099999999999</v>
      </c>
    </row>
    <row r="69" spans="1:11" ht="27" customHeight="1" x14ac:dyDescent="0.25">
      <c r="A69" s="76"/>
      <c r="B69" s="46"/>
      <c r="C69" s="4" t="s">
        <v>11</v>
      </c>
      <c r="D69" s="25">
        <f>D110+D132+D147+D150+D153+D158+D182+D185+D187</f>
        <v>0</v>
      </c>
      <c r="E69" s="25">
        <f t="shared" ref="E69:J69" si="52">E110+E132+E147+E150+E153+E158+E182+E185+E187</f>
        <v>28.8</v>
      </c>
      <c r="F69" s="25">
        <f t="shared" si="52"/>
        <v>89.8</v>
      </c>
      <c r="G69" s="25">
        <f t="shared" si="52"/>
        <v>611.5</v>
      </c>
      <c r="H69" s="25">
        <f t="shared" si="52"/>
        <v>0</v>
      </c>
      <c r="I69" s="25">
        <f t="shared" si="52"/>
        <v>0</v>
      </c>
      <c r="J69" s="25">
        <f t="shared" si="52"/>
        <v>0</v>
      </c>
      <c r="K69" s="25">
        <f t="shared" si="31"/>
        <v>730.1</v>
      </c>
    </row>
    <row r="70" spans="1:11" ht="27" customHeight="1" x14ac:dyDescent="0.25">
      <c r="A70" s="59"/>
      <c r="B70" s="44" t="s">
        <v>72</v>
      </c>
      <c r="C70" s="4" t="s">
        <v>8</v>
      </c>
      <c r="D70" s="25">
        <f>D71+D72+D73</f>
        <v>0</v>
      </c>
      <c r="E70" s="25">
        <f t="shared" ref="E70:J70" si="53">E71+E72+E73</f>
        <v>0</v>
      </c>
      <c r="F70" s="25">
        <f t="shared" si="53"/>
        <v>0</v>
      </c>
      <c r="G70" s="25">
        <f t="shared" si="53"/>
        <v>600</v>
      </c>
      <c r="H70" s="25">
        <f t="shared" si="53"/>
        <v>0</v>
      </c>
      <c r="I70" s="25">
        <f t="shared" si="53"/>
        <v>0</v>
      </c>
      <c r="J70" s="25">
        <f t="shared" si="53"/>
        <v>0</v>
      </c>
      <c r="K70" s="25">
        <f t="shared" si="31"/>
        <v>600</v>
      </c>
    </row>
    <row r="71" spans="1:11" ht="27" customHeight="1" x14ac:dyDescent="0.25">
      <c r="A71" s="59"/>
      <c r="B71" s="57"/>
      <c r="C71" s="4" t="s">
        <v>9</v>
      </c>
      <c r="D71" s="25">
        <v>0</v>
      </c>
      <c r="E71" s="25">
        <f t="shared" ref="E71:G71" si="54">F168</f>
        <v>0</v>
      </c>
      <c r="F71" s="25">
        <v>0</v>
      </c>
      <c r="G71" s="25">
        <f t="shared" si="54"/>
        <v>0</v>
      </c>
      <c r="H71" s="25">
        <f>I168</f>
        <v>0</v>
      </c>
      <c r="I71" s="25">
        <v>0</v>
      </c>
      <c r="J71" s="25">
        <f>L168</f>
        <v>0</v>
      </c>
      <c r="K71" s="25">
        <f t="shared" si="31"/>
        <v>0</v>
      </c>
    </row>
    <row r="72" spans="1:11" ht="27" customHeight="1" x14ac:dyDescent="0.25">
      <c r="A72" s="59"/>
      <c r="B72" s="57"/>
      <c r="C72" s="4" t="s">
        <v>10</v>
      </c>
      <c r="D72" s="25">
        <f>D168</f>
        <v>0</v>
      </c>
      <c r="E72" s="25">
        <f t="shared" ref="E72:J72" si="55">E168</f>
        <v>0</v>
      </c>
      <c r="F72" s="25">
        <f t="shared" si="55"/>
        <v>0</v>
      </c>
      <c r="G72" s="25">
        <f t="shared" si="55"/>
        <v>0</v>
      </c>
      <c r="H72" s="25">
        <f t="shared" si="55"/>
        <v>0</v>
      </c>
      <c r="I72" s="25">
        <f t="shared" si="55"/>
        <v>0</v>
      </c>
      <c r="J72" s="25">
        <f t="shared" si="55"/>
        <v>0</v>
      </c>
      <c r="K72" s="25">
        <f t="shared" si="31"/>
        <v>0</v>
      </c>
    </row>
    <row r="73" spans="1:11" ht="27" customHeight="1" x14ac:dyDescent="0.25">
      <c r="A73" s="60"/>
      <c r="B73" s="74"/>
      <c r="C73" s="4" t="s">
        <v>11</v>
      </c>
      <c r="D73" s="25">
        <f>E169</f>
        <v>0</v>
      </c>
      <c r="E73" s="25">
        <f t="shared" ref="E73" si="56">F169</f>
        <v>0</v>
      </c>
      <c r="F73" s="25">
        <f>F169</f>
        <v>0</v>
      </c>
      <c r="G73" s="25">
        <f>G169</f>
        <v>600</v>
      </c>
      <c r="H73" s="25">
        <f>H169</f>
        <v>0</v>
      </c>
      <c r="I73" s="25">
        <f>I169</f>
        <v>0</v>
      </c>
      <c r="J73" s="25">
        <f>J169</f>
        <v>0</v>
      </c>
      <c r="K73" s="25">
        <f t="shared" si="31"/>
        <v>600</v>
      </c>
    </row>
    <row r="74" spans="1:11" ht="18.75" customHeight="1" x14ac:dyDescent="0.25">
      <c r="A74" s="71" t="s">
        <v>29</v>
      </c>
      <c r="B74" s="44" t="s">
        <v>92</v>
      </c>
      <c r="C74" s="4" t="s">
        <v>8</v>
      </c>
      <c r="D74" s="25">
        <f>D75</f>
        <v>2100</v>
      </c>
      <c r="E74" s="25">
        <f t="shared" ref="E74:J74" si="57">E75</f>
        <v>919</v>
      </c>
      <c r="F74" s="25">
        <f t="shared" si="57"/>
        <v>539</v>
      </c>
      <c r="G74" s="25">
        <f t="shared" si="57"/>
        <v>800</v>
      </c>
      <c r="H74" s="25">
        <f t="shared" si="57"/>
        <v>1000</v>
      </c>
      <c r="I74" s="25">
        <f t="shared" si="57"/>
        <v>0</v>
      </c>
      <c r="J74" s="25">
        <f t="shared" si="57"/>
        <v>0</v>
      </c>
      <c r="K74" s="25">
        <f t="shared" si="31"/>
        <v>5358</v>
      </c>
    </row>
    <row r="75" spans="1:11" ht="31.5" customHeight="1" x14ac:dyDescent="0.25">
      <c r="A75" s="72"/>
      <c r="B75" s="46"/>
      <c r="C75" s="4" t="s">
        <v>14</v>
      </c>
      <c r="D75" s="25">
        <v>2100</v>
      </c>
      <c r="E75" s="25">
        <v>919</v>
      </c>
      <c r="F75" s="25">
        <v>539</v>
      </c>
      <c r="G75" s="25">
        <v>800</v>
      </c>
      <c r="H75" s="25">
        <v>1000</v>
      </c>
      <c r="I75" s="25">
        <v>0</v>
      </c>
      <c r="J75" s="25">
        <v>0</v>
      </c>
      <c r="K75" s="25">
        <f t="shared" si="31"/>
        <v>5358</v>
      </c>
    </row>
    <row r="76" spans="1:11" ht="20.25" customHeight="1" x14ac:dyDescent="0.25">
      <c r="A76" s="71" t="s">
        <v>30</v>
      </c>
      <c r="B76" s="44" t="s">
        <v>92</v>
      </c>
      <c r="C76" s="4" t="s">
        <v>8</v>
      </c>
      <c r="D76" s="25">
        <f>D77</f>
        <v>800</v>
      </c>
      <c r="E76" s="25">
        <f t="shared" ref="E76:J76" si="58">E77</f>
        <v>800</v>
      </c>
      <c r="F76" s="25">
        <f t="shared" si="58"/>
        <v>800</v>
      </c>
      <c r="G76" s="25">
        <f t="shared" si="58"/>
        <v>800</v>
      </c>
      <c r="H76" s="25">
        <f t="shared" si="58"/>
        <v>800</v>
      </c>
      <c r="I76" s="25">
        <f t="shared" si="58"/>
        <v>0</v>
      </c>
      <c r="J76" s="25">
        <f t="shared" si="58"/>
        <v>0</v>
      </c>
      <c r="K76" s="25">
        <f t="shared" si="31"/>
        <v>4000</v>
      </c>
    </row>
    <row r="77" spans="1:11" ht="33" customHeight="1" x14ac:dyDescent="0.25">
      <c r="A77" s="72"/>
      <c r="B77" s="46"/>
      <c r="C77" s="4" t="s">
        <v>14</v>
      </c>
      <c r="D77" s="25">
        <v>800</v>
      </c>
      <c r="E77" s="25">
        <v>800</v>
      </c>
      <c r="F77" s="25">
        <v>800</v>
      </c>
      <c r="G77" s="25">
        <v>800</v>
      </c>
      <c r="H77" s="25">
        <v>800</v>
      </c>
      <c r="I77" s="25">
        <v>0</v>
      </c>
      <c r="J77" s="25">
        <v>0</v>
      </c>
      <c r="K77" s="25">
        <f t="shared" si="31"/>
        <v>4000</v>
      </c>
    </row>
    <row r="78" spans="1:11" ht="17.25" customHeight="1" x14ac:dyDescent="0.25">
      <c r="A78" s="71" t="s">
        <v>68</v>
      </c>
      <c r="B78" s="44" t="s">
        <v>92</v>
      </c>
      <c r="C78" s="4" t="s">
        <v>8</v>
      </c>
      <c r="D78" s="25">
        <f>D79+D80</f>
        <v>0</v>
      </c>
      <c r="E78" s="25">
        <f t="shared" ref="E78:I78" si="59">E79+E80</f>
        <v>834.5</v>
      </c>
      <c r="F78" s="25">
        <f t="shared" si="59"/>
        <v>2193.3000000000002</v>
      </c>
      <c r="G78" s="25">
        <f>G79+G80</f>
        <v>3951</v>
      </c>
      <c r="H78" s="25">
        <f t="shared" si="59"/>
        <v>2419.8000000000002</v>
      </c>
      <c r="I78" s="25">
        <f t="shared" si="59"/>
        <v>1200</v>
      </c>
      <c r="J78" s="25">
        <f>J79+J80</f>
        <v>347.6</v>
      </c>
      <c r="K78" s="25">
        <f t="shared" ref="K78:K109" si="60">SUM(D78:J78)</f>
        <v>10946.2</v>
      </c>
    </row>
    <row r="79" spans="1:11" ht="27.75" customHeight="1" x14ac:dyDescent="0.25">
      <c r="A79" s="82"/>
      <c r="B79" s="45"/>
      <c r="C79" s="4" t="s">
        <v>10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f t="shared" si="60"/>
        <v>0</v>
      </c>
    </row>
    <row r="80" spans="1:11" ht="37.5" customHeight="1" x14ac:dyDescent="0.25">
      <c r="A80" s="83"/>
      <c r="B80" s="46"/>
      <c r="C80" s="4" t="s">
        <v>14</v>
      </c>
      <c r="D80" s="25">
        <v>0</v>
      </c>
      <c r="E80" s="25">
        <v>834.5</v>
      </c>
      <c r="F80" s="25">
        <v>2193.3000000000002</v>
      </c>
      <c r="G80" s="25">
        <v>3951</v>
      </c>
      <c r="H80" s="25">
        <v>2419.8000000000002</v>
      </c>
      <c r="I80" s="25">
        <v>1200</v>
      </c>
      <c r="J80" s="25">
        <v>347.6</v>
      </c>
      <c r="K80" s="25">
        <f t="shared" si="60"/>
        <v>10946.2</v>
      </c>
    </row>
    <row r="81" spans="1:11" ht="15.75" customHeight="1" x14ac:dyDescent="0.25">
      <c r="A81" s="69" t="s">
        <v>31</v>
      </c>
      <c r="B81" s="44" t="s">
        <v>92</v>
      </c>
      <c r="C81" s="4" t="s">
        <v>8</v>
      </c>
      <c r="D81" s="25">
        <f>D82</f>
        <v>0</v>
      </c>
      <c r="E81" s="25">
        <f t="shared" ref="E81:J81" si="61">E82</f>
        <v>0</v>
      </c>
      <c r="F81" s="25">
        <f t="shared" si="61"/>
        <v>0</v>
      </c>
      <c r="G81" s="25">
        <f t="shared" si="61"/>
        <v>0</v>
      </c>
      <c r="H81" s="25">
        <f t="shared" si="61"/>
        <v>0</v>
      </c>
      <c r="I81" s="25">
        <f t="shared" si="61"/>
        <v>0</v>
      </c>
      <c r="J81" s="25">
        <f t="shared" si="61"/>
        <v>0</v>
      </c>
      <c r="K81" s="25">
        <f t="shared" si="60"/>
        <v>0</v>
      </c>
    </row>
    <row r="82" spans="1:11" ht="39" customHeight="1" x14ac:dyDescent="0.25">
      <c r="A82" s="70"/>
      <c r="B82" s="46"/>
      <c r="C82" s="4" t="s">
        <v>12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f t="shared" si="60"/>
        <v>0</v>
      </c>
    </row>
    <row r="83" spans="1:11" ht="15.75" customHeight="1" x14ac:dyDescent="0.25">
      <c r="A83" s="69" t="s">
        <v>62</v>
      </c>
      <c r="B83" s="44" t="s">
        <v>92</v>
      </c>
      <c r="C83" s="4" t="s">
        <v>8</v>
      </c>
      <c r="D83" s="25">
        <f>D84</f>
        <v>0</v>
      </c>
      <c r="E83" s="25">
        <f t="shared" ref="E83:J83" si="62">E84</f>
        <v>0</v>
      </c>
      <c r="F83" s="25">
        <f t="shared" si="62"/>
        <v>0</v>
      </c>
      <c r="G83" s="25">
        <f t="shared" si="62"/>
        <v>0</v>
      </c>
      <c r="H83" s="25">
        <f t="shared" si="62"/>
        <v>0</v>
      </c>
      <c r="I83" s="25">
        <f t="shared" si="62"/>
        <v>0</v>
      </c>
      <c r="J83" s="25">
        <f t="shared" si="62"/>
        <v>0</v>
      </c>
      <c r="K83" s="25">
        <f t="shared" si="60"/>
        <v>0</v>
      </c>
    </row>
    <row r="84" spans="1:11" ht="38.25" customHeight="1" x14ac:dyDescent="0.25">
      <c r="A84" s="70"/>
      <c r="B84" s="46"/>
      <c r="C84" s="4" t="s">
        <v>12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f t="shared" si="60"/>
        <v>0</v>
      </c>
    </row>
    <row r="85" spans="1:11" x14ac:dyDescent="0.25">
      <c r="A85" s="71" t="s">
        <v>32</v>
      </c>
      <c r="B85" s="44" t="s">
        <v>93</v>
      </c>
      <c r="C85" s="4" t="s">
        <v>8</v>
      </c>
      <c r="D85" s="25">
        <f>D86+D87</f>
        <v>0</v>
      </c>
      <c r="E85" s="25">
        <f t="shared" ref="E85:J85" si="63">E86+E87</f>
        <v>0</v>
      </c>
      <c r="F85" s="25">
        <f t="shared" si="63"/>
        <v>0</v>
      </c>
      <c r="G85" s="25">
        <f t="shared" si="63"/>
        <v>0</v>
      </c>
      <c r="H85" s="25">
        <f t="shared" si="63"/>
        <v>0</v>
      </c>
      <c r="I85" s="25">
        <f t="shared" si="63"/>
        <v>0</v>
      </c>
      <c r="J85" s="25">
        <f t="shared" si="63"/>
        <v>0</v>
      </c>
      <c r="K85" s="25">
        <f t="shared" si="60"/>
        <v>0</v>
      </c>
    </row>
    <row r="86" spans="1:11" ht="29.25" customHeight="1" x14ac:dyDescent="0.25">
      <c r="A86" s="82"/>
      <c r="B86" s="45"/>
      <c r="C86" s="4" t="s">
        <v>10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f t="shared" si="60"/>
        <v>0</v>
      </c>
    </row>
    <row r="87" spans="1:11" ht="27" customHeight="1" x14ac:dyDescent="0.25">
      <c r="A87" s="83"/>
      <c r="B87" s="46"/>
      <c r="C87" s="4" t="s">
        <v>14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f t="shared" si="60"/>
        <v>0</v>
      </c>
    </row>
    <row r="88" spans="1:11" ht="18.75" customHeight="1" x14ac:dyDescent="0.25">
      <c r="A88" s="71" t="s">
        <v>33</v>
      </c>
      <c r="B88" s="44" t="s">
        <v>92</v>
      </c>
      <c r="C88" s="4" t="s">
        <v>8</v>
      </c>
      <c r="D88" s="25">
        <f>D89</f>
        <v>284</v>
      </c>
      <c r="E88" s="25">
        <f>E89</f>
        <v>0</v>
      </c>
      <c r="F88" s="25">
        <f t="shared" ref="F88:J88" si="64">F89</f>
        <v>90</v>
      </c>
      <c r="G88" s="25">
        <f>G89</f>
        <v>104</v>
      </c>
      <c r="H88" s="25">
        <f t="shared" si="64"/>
        <v>860</v>
      </c>
      <c r="I88" s="25">
        <f t="shared" si="64"/>
        <v>860</v>
      </c>
      <c r="J88" s="25">
        <f t="shared" si="64"/>
        <v>0</v>
      </c>
      <c r="K88" s="25">
        <f t="shared" si="60"/>
        <v>2198</v>
      </c>
    </row>
    <row r="89" spans="1:11" ht="53.25" customHeight="1" x14ac:dyDescent="0.25">
      <c r="A89" s="72"/>
      <c r="B89" s="46"/>
      <c r="C89" s="4" t="s">
        <v>14</v>
      </c>
      <c r="D89" s="25">
        <v>284</v>
      </c>
      <c r="E89" s="25">
        <v>0</v>
      </c>
      <c r="F89" s="25">
        <v>90</v>
      </c>
      <c r="G89" s="25">
        <v>104</v>
      </c>
      <c r="H89" s="25">
        <v>860</v>
      </c>
      <c r="I89" s="25">
        <v>860</v>
      </c>
      <c r="J89" s="25">
        <v>0</v>
      </c>
      <c r="K89" s="25">
        <f t="shared" si="60"/>
        <v>2198</v>
      </c>
    </row>
    <row r="90" spans="1:11" ht="24.75" customHeight="1" x14ac:dyDescent="0.25">
      <c r="A90" s="71" t="s">
        <v>25</v>
      </c>
      <c r="B90" s="44" t="s">
        <v>92</v>
      </c>
      <c r="C90" s="4" t="s">
        <v>8</v>
      </c>
      <c r="D90" s="25">
        <f>D91</f>
        <v>0</v>
      </c>
      <c r="E90" s="25">
        <f t="shared" ref="E90:J90" si="65">E91</f>
        <v>0</v>
      </c>
      <c r="F90" s="25">
        <f t="shared" si="65"/>
        <v>0</v>
      </c>
      <c r="G90" s="25">
        <f>G91</f>
        <v>0</v>
      </c>
      <c r="H90" s="25">
        <f t="shared" si="65"/>
        <v>0</v>
      </c>
      <c r="I90" s="25">
        <f t="shared" si="65"/>
        <v>0</v>
      </c>
      <c r="J90" s="25">
        <f t="shared" si="65"/>
        <v>0</v>
      </c>
      <c r="K90" s="25">
        <f t="shared" si="60"/>
        <v>0</v>
      </c>
    </row>
    <row r="91" spans="1:11" ht="30" customHeight="1" x14ac:dyDescent="0.25">
      <c r="A91" s="72"/>
      <c r="B91" s="46"/>
      <c r="C91" s="4" t="s">
        <v>14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f t="shared" si="60"/>
        <v>0</v>
      </c>
    </row>
    <row r="92" spans="1:11" ht="18.75" customHeight="1" x14ac:dyDescent="0.25">
      <c r="A92" s="71" t="s">
        <v>26</v>
      </c>
      <c r="B92" s="44" t="s">
        <v>92</v>
      </c>
      <c r="C92" s="4" t="s">
        <v>8</v>
      </c>
      <c r="D92" s="25">
        <f>SUM(D93:D94)</f>
        <v>1007.2</v>
      </c>
      <c r="E92" s="25">
        <f t="shared" ref="E92:J92" si="66">SUM(E93:E94)</f>
        <v>329</v>
      </c>
      <c r="F92" s="25">
        <f t="shared" si="66"/>
        <v>3157.9</v>
      </c>
      <c r="G92" s="25">
        <f t="shared" si="66"/>
        <v>0</v>
      </c>
      <c r="H92" s="25">
        <f t="shared" si="66"/>
        <v>0</v>
      </c>
      <c r="I92" s="25">
        <f t="shared" si="66"/>
        <v>0</v>
      </c>
      <c r="J92" s="25">
        <f t="shared" si="66"/>
        <v>0</v>
      </c>
      <c r="K92" s="25">
        <f t="shared" si="60"/>
        <v>4494.1000000000004</v>
      </c>
    </row>
    <row r="93" spans="1:11" ht="31.5" customHeight="1" x14ac:dyDescent="0.25">
      <c r="A93" s="82"/>
      <c r="B93" s="45"/>
      <c r="C93" s="4" t="s">
        <v>10</v>
      </c>
      <c r="D93" s="25">
        <v>0</v>
      </c>
      <c r="E93" s="25">
        <v>0</v>
      </c>
      <c r="F93" s="25">
        <v>3000</v>
      </c>
      <c r="G93" s="25">
        <v>0</v>
      </c>
      <c r="H93" s="25">
        <v>0</v>
      </c>
      <c r="I93" s="25">
        <v>0</v>
      </c>
      <c r="J93" s="25">
        <v>0</v>
      </c>
      <c r="K93" s="25">
        <f t="shared" si="60"/>
        <v>3000</v>
      </c>
    </row>
    <row r="94" spans="1:11" ht="29.25" customHeight="1" x14ac:dyDescent="0.25">
      <c r="A94" s="83"/>
      <c r="B94" s="46"/>
      <c r="C94" s="4" t="s">
        <v>14</v>
      </c>
      <c r="D94" s="25">
        <v>1007.2</v>
      </c>
      <c r="E94" s="25">
        <v>329</v>
      </c>
      <c r="F94" s="25">
        <v>157.9</v>
      </c>
      <c r="G94" s="25">
        <v>0</v>
      </c>
      <c r="H94" s="25">
        <v>0</v>
      </c>
      <c r="I94" s="25">
        <v>0</v>
      </c>
      <c r="J94" s="25">
        <v>0</v>
      </c>
      <c r="K94" s="25">
        <f t="shared" si="60"/>
        <v>1494.1000000000001</v>
      </c>
    </row>
    <row r="95" spans="1:11" ht="20.25" customHeight="1" x14ac:dyDescent="0.25">
      <c r="A95" s="71" t="s">
        <v>34</v>
      </c>
      <c r="B95" s="44" t="s">
        <v>92</v>
      </c>
      <c r="C95" s="4" t="s">
        <v>8</v>
      </c>
      <c r="D95" s="25">
        <f>D96</f>
        <v>0</v>
      </c>
      <c r="E95" s="25">
        <f t="shared" ref="E95:J95" si="67">E96</f>
        <v>0</v>
      </c>
      <c r="F95" s="25">
        <f t="shared" si="67"/>
        <v>0</v>
      </c>
      <c r="G95" s="25">
        <f t="shared" si="67"/>
        <v>0</v>
      </c>
      <c r="H95" s="25">
        <f t="shared" si="67"/>
        <v>0</v>
      </c>
      <c r="I95" s="25">
        <f t="shared" si="67"/>
        <v>0</v>
      </c>
      <c r="J95" s="25">
        <f t="shared" si="67"/>
        <v>0</v>
      </c>
      <c r="K95" s="25">
        <f t="shared" si="60"/>
        <v>0</v>
      </c>
    </row>
    <row r="96" spans="1:11" ht="78.75" customHeight="1" x14ac:dyDescent="0.25">
      <c r="A96" s="72"/>
      <c r="B96" s="46"/>
      <c r="C96" s="4" t="s">
        <v>14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f t="shared" si="60"/>
        <v>0</v>
      </c>
    </row>
    <row r="97" spans="1:11" ht="17.25" customHeight="1" x14ac:dyDescent="0.25">
      <c r="A97" s="52" t="s">
        <v>84</v>
      </c>
      <c r="B97" s="44" t="s">
        <v>7</v>
      </c>
      <c r="C97" s="4" t="s">
        <v>8</v>
      </c>
      <c r="D97" s="25">
        <f>D102+D107</f>
        <v>1210.0999999999999</v>
      </c>
      <c r="E97" s="25">
        <f t="shared" ref="E97:J97" si="68">E102+E107</f>
        <v>200</v>
      </c>
      <c r="F97" s="25">
        <f t="shared" si="68"/>
        <v>300</v>
      </c>
      <c r="G97" s="25">
        <f t="shared" si="68"/>
        <v>300</v>
      </c>
      <c r="H97" s="25">
        <f t="shared" si="68"/>
        <v>500</v>
      </c>
      <c r="I97" s="25">
        <f t="shared" si="68"/>
        <v>375</v>
      </c>
      <c r="J97" s="25">
        <f t="shared" si="68"/>
        <v>375</v>
      </c>
      <c r="K97" s="25">
        <f t="shared" si="60"/>
        <v>3260.1</v>
      </c>
    </row>
    <row r="98" spans="1:11" ht="25.5" customHeight="1" x14ac:dyDescent="0.25">
      <c r="A98" s="54"/>
      <c r="B98" s="45"/>
      <c r="C98" s="4" t="s">
        <v>9</v>
      </c>
      <c r="D98" s="25">
        <f>D103+D108</f>
        <v>1010.1</v>
      </c>
      <c r="E98" s="25">
        <f t="shared" ref="E98:J98" si="69">E103+E108</f>
        <v>0</v>
      </c>
      <c r="F98" s="25">
        <f t="shared" si="69"/>
        <v>0</v>
      </c>
      <c r="G98" s="25">
        <f t="shared" si="69"/>
        <v>0</v>
      </c>
      <c r="H98" s="25">
        <f t="shared" si="69"/>
        <v>0</v>
      </c>
      <c r="I98" s="25">
        <f t="shared" si="69"/>
        <v>0</v>
      </c>
      <c r="J98" s="25">
        <f t="shared" si="69"/>
        <v>0</v>
      </c>
      <c r="K98" s="25">
        <f t="shared" si="60"/>
        <v>1010.1</v>
      </c>
    </row>
    <row r="99" spans="1:11" ht="27.75" customHeight="1" x14ac:dyDescent="0.25">
      <c r="A99" s="54"/>
      <c r="B99" s="45"/>
      <c r="C99" s="4" t="s">
        <v>10</v>
      </c>
      <c r="D99" s="25">
        <f>D104+D109</f>
        <v>200</v>
      </c>
      <c r="E99" s="25">
        <f t="shared" ref="E99:J99" si="70">E104+E109</f>
        <v>200</v>
      </c>
      <c r="F99" s="25">
        <f t="shared" si="70"/>
        <v>300</v>
      </c>
      <c r="G99" s="25">
        <f t="shared" si="70"/>
        <v>300</v>
      </c>
      <c r="H99" s="25">
        <f t="shared" si="70"/>
        <v>250</v>
      </c>
      <c r="I99" s="25">
        <f t="shared" si="70"/>
        <v>250</v>
      </c>
      <c r="J99" s="25">
        <f t="shared" si="70"/>
        <v>250</v>
      </c>
      <c r="K99" s="25">
        <f t="shared" si="60"/>
        <v>1750</v>
      </c>
    </row>
    <row r="100" spans="1:11" ht="25.5" customHeight="1" x14ac:dyDescent="0.25">
      <c r="A100" s="54"/>
      <c r="B100" s="45"/>
      <c r="C100" s="4" t="s">
        <v>11</v>
      </c>
      <c r="D100" s="25">
        <f>D105+D110</f>
        <v>0</v>
      </c>
      <c r="E100" s="25">
        <f t="shared" ref="E100:J100" si="71">E105+E110</f>
        <v>0</v>
      </c>
      <c r="F100" s="25">
        <f t="shared" si="71"/>
        <v>0</v>
      </c>
      <c r="G100" s="25">
        <f t="shared" si="71"/>
        <v>0</v>
      </c>
      <c r="H100" s="25">
        <f t="shared" si="71"/>
        <v>250</v>
      </c>
      <c r="I100" s="25">
        <f t="shared" si="71"/>
        <v>125</v>
      </c>
      <c r="J100" s="25">
        <f t="shared" si="71"/>
        <v>125</v>
      </c>
      <c r="K100" s="25">
        <f t="shared" si="60"/>
        <v>500</v>
      </c>
    </row>
    <row r="101" spans="1:11" ht="25.5" customHeight="1" x14ac:dyDescent="0.25">
      <c r="A101" s="54"/>
      <c r="B101" s="46"/>
      <c r="C101" s="4" t="s">
        <v>83</v>
      </c>
      <c r="D101" s="25">
        <f>D106</f>
        <v>0</v>
      </c>
      <c r="E101" s="25">
        <f t="shared" ref="E101:J101" si="72">E106</f>
        <v>0</v>
      </c>
      <c r="F101" s="25">
        <f t="shared" si="72"/>
        <v>0</v>
      </c>
      <c r="G101" s="25">
        <f t="shared" si="72"/>
        <v>0</v>
      </c>
      <c r="H101" s="25">
        <f t="shared" si="72"/>
        <v>0</v>
      </c>
      <c r="I101" s="25">
        <f t="shared" si="72"/>
        <v>0</v>
      </c>
      <c r="J101" s="25">
        <f t="shared" si="72"/>
        <v>0</v>
      </c>
      <c r="K101" s="25">
        <f t="shared" si="60"/>
        <v>0</v>
      </c>
    </row>
    <row r="102" spans="1:11" ht="20.25" customHeight="1" x14ac:dyDescent="0.25">
      <c r="A102" s="54"/>
      <c r="B102" s="44" t="s">
        <v>92</v>
      </c>
      <c r="C102" s="4" t="s">
        <v>8</v>
      </c>
      <c r="D102" s="27">
        <f>D103+D104+D105+D106</f>
        <v>0</v>
      </c>
      <c r="E102" s="27">
        <f t="shared" ref="E102:J102" si="73">E103+E104+E105+E106</f>
        <v>0</v>
      </c>
      <c r="F102" s="27">
        <f t="shared" si="73"/>
        <v>0</v>
      </c>
      <c r="G102" s="27">
        <f t="shared" si="73"/>
        <v>0</v>
      </c>
      <c r="H102" s="27">
        <f t="shared" si="73"/>
        <v>500</v>
      </c>
      <c r="I102" s="27">
        <f t="shared" si="73"/>
        <v>375</v>
      </c>
      <c r="J102" s="27">
        <f t="shared" si="73"/>
        <v>375</v>
      </c>
      <c r="K102" s="25">
        <f t="shared" si="60"/>
        <v>1250</v>
      </c>
    </row>
    <row r="103" spans="1:11" ht="25.5" customHeight="1" x14ac:dyDescent="0.25">
      <c r="A103" s="54"/>
      <c r="B103" s="45"/>
      <c r="C103" s="4" t="s">
        <v>9</v>
      </c>
      <c r="D103" s="28">
        <v>0</v>
      </c>
      <c r="E103" s="29">
        <v>0</v>
      </c>
      <c r="F103" s="29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f t="shared" si="60"/>
        <v>0</v>
      </c>
    </row>
    <row r="104" spans="1:11" ht="26.25" customHeight="1" x14ac:dyDescent="0.25">
      <c r="A104" s="54"/>
      <c r="B104" s="45"/>
      <c r="C104" s="4" t="s">
        <v>10</v>
      </c>
      <c r="D104" s="29">
        <v>0</v>
      </c>
      <c r="E104" s="29">
        <v>0</v>
      </c>
      <c r="F104" s="29">
        <v>0</v>
      </c>
      <c r="G104" s="25">
        <v>0</v>
      </c>
      <c r="H104" s="25">
        <v>250</v>
      </c>
      <c r="I104" s="25">
        <v>250</v>
      </c>
      <c r="J104" s="25">
        <v>250</v>
      </c>
      <c r="K104" s="25">
        <f t="shared" si="60"/>
        <v>750</v>
      </c>
    </row>
    <row r="105" spans="1:11" ht="24" customHeight="1" x14ac:dyDescent="0.25">
      <c r="A105" s="54"/>
      <c r="B105" s="45"/>
      <c r="C105" s="4" t="s">
        <v>11</v>
      </c>
      <c r="D105" s="29">
        <v>0</v>
      </c>
      <c r="E105" s="29">
        <v>0</v>
      </c>
      <c r="F105" s="29">
        <v>0</v>
      </c>
      <c r="G105" s="25">
        <v>0</v>
      </c>
      <c r="H105" s="25">
        <v>250</v>
      </c>
      <c r="I105" s="25">
        <v>125</v>
      </c>
      <c r="J105" s="25">
        <v>125</v>
      </c>
      <c r="K105" s="25">
        <f t="shared" si="60"/>
        <v>500</v>
      </c>
    </row>
    <row r="106" spans="1:11" ht="27" customHeight="1" x14ac:dyDescent="0.25">
      <c r="A106" s="54"/>
      <c r="B106" s="46"/>
      <c r="C106" s="4" t="s">
        <v>83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f t="shared" si="60"/>
        <v>0</v>
      </c>
    </row>
    <row r="107" spans="1:11" ht="15" customHeight="1" x14ac:dyDescent="0.25">
      <c r="A107" s="54"/>
      <c r="B107" s="44" t="s">
        <v>15</v>
      </c>
      <c r="C107" s="4" t="s">
        <v>8</v>
      </c>
      <c r="D107" s="25">
        <f>D108+D109+D110</f>
        <v>1210.0999999999999</v>
      </c>
      <c r="E107" s="25">
        <f t="shared" ref="E107:F107" si="74">E108+E109+E110</f>
        <v>200</v>
      </c>
      <c r="F107" s="25">
        <f t="shared" si="74"/>
        <v>300</v>
      </c>
      <c r="G107" s="25">
        <f>G108+G109+G110</f>
        <v>300</v>
      </c>
      <c r="H107" s="25">
        <f>H108+H109+H110</f>
        <v>0</v>
      </c>
      <c r="I107" s="25">
        <f>I108+I109+I110</f>
        <v>0</v>
      </c>
      <c r="J107" s="25">
        <f>J108+J109+J110</f>
        <v>0</v>
      </c>
      <c r="K107" s="25">
        <f t="shared" si="60"/>
        <v>2010.1</v>
      </c>
    </row>
    <row r="108" spans="1:11" ht="28.5" customHeight="1" x14ac:dyDescent="0.25">
      <c r="A108" s="54"/>
      <c r="B108" s="45"/>
      <c r="C108" s="4" t="s">
        <v>9</v>
      </c>
      <c r="D108" s="26">
        <v>1010.1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f t="shared" si="60"/>
        <v>1010.1</v>
      </c>
    </row>
    <row r="109" spans="1:11" ht="26.25" customHeight="1" x14ac:dyDescent="0.25">
      <c r="A109" s="54"/>
      <c r="B109" s="45"/>
      <c r="C109" s="4" t="s">
        <v>10</v>
      </c>
      <c r="D109" s="25">
        <v>200</v>
      </c>
      <c r="E109" s="25">
        <v>200</v>
      </c>
      <c r="F109" s="25">
        <v>300</v>
      </c>
      <c r="G109" s="25">
        <v>300</v>
      </c>
      <c r="H109" s="25">
        <v>0</v>
      </c>
      <c r="I109" s="25">
        <v>0</v>
      </c>
      <c r="J109" s="25">
        <v>0</v>
      </c>
      <c r="K109" s="25">
        <f t="shared" si="60"/>
        <v>1000</v>
      </c>
    </row>
    <row r="110" spans="1:11" ht="27" customHeight="1" x14ac:dyDescent="0.25">
      <c r="A110" s="53"/>
      <c r="B110" s="46"/>
      <c r="C110" s="4" t="s">
        <v>11</v>
      </c>
      <c r="D110" s="25">
        <v>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f t="shared" ref="K110:K135" si="75">SUM(D110:J110)</f>
        <v>0</v>
      </c>
    </row>
    <row r="111" spans="1:11" ht="21" customHeight="1" x14ac:dyDescent="0.25">
      <c r="A111" s="52" t="s">
        <v>35</v>
      </c>
      <c r="B111" s="44" t="s">
        <v>92</v>
      </c>
      <c r="C111" s="4" t="s">
        <v>8</v>
      </c>
      <c r="D111" s="25">
        <f>D112</f>
        <v>166</v>
      </c>
      <c r="E111" s="25">
        <f t="shared" ref="E111:J111" si="76">E112</f>
        <v>6.3</v>
      </c>
      <c r="F111" s="25">
        <f t="shared" si="76"/>
        <v>0</v>
      </c>
      <c r="G111" s="25">
        <f t="shared" si="76"/>
        <v>0</v>
      </c>
      <c r="H111" s="25">
        <f t="shared" si="76"/>
        <v>0</v>
      </c>
      <c r="I111" s="25">
        <f t="shared" si="76"/>
        <v>0</v>
      </c>
      <c r="J111" s="25">
        <f t="shared" si="76"/>
        <v>0</v>
      </c>
      <c r="K111" s="25">
        <f t="shared" si="75"/>
        <v>172.3</v>
      </c>
    </row>
    <row r="112" spans="1:11" ht="57" customHeight="1" x14ac:dyDescent="0.25">
      <c r="A112" s="53"/>
      <c r="B112" s="46"/>
      <c r="C112" s="4" t="s">
        <v>11</v>
      </c>
      <c r="D112" s="25">
        <v>166</v>
      </c>
      <c r="E112" s="25">
        <v>6.3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f t="shared" si="75"/>
        <v>172.3</v>
      </c>
    </row>
    <row r="113" spans="1:11" ht="28.5" customHeight="1" x14ac:dyDescent="0.25">
      <c r="A113" s="52" t="s">
        <v>36</v>
      </c>
      <c r="B113" s="44" t="s">
        <v>92</v>
      </c>
      <c r="C113" s="4" t="s">
        <v>8</v>
      </c>
      <c r="D113" s="25">
        <f>D114</f>
        <v>0</v>
      </c>
      <c r="E113" s="25">
        <f t="shared" ref="E113:J113" si="77">E114</f>
        <v>0</v>
      </c>
      <c r="F113" s="25">
        <f t="shared" si="77"/>
        <v>0</v>
      </c>
      <c r="G113" s="25">
        <f t="shared" si="77"/>
        <v>0</v>
      </c>
      <c r="H113" s="25">
        <f t="shared" si="77"/>
        <v>0</v>
      </c>
      <c r="I113" s="25">
        <f t="shared" si="77"/>
        <v>0</v>
      </c>
      <c r="J113" s="25">
        <f t="shared" si="77"/>
        <v>0</v>
      </c>
      <c r="K113" s="25">
        <f t="shared" si="75"/>
        <v>0</v>
      </c>
    </row>
    <row r="114" spans="1:11" ht="32.25" customHeight="1" x14ac:dyDescent="0.25">
      <c r="A114" s="53"/>
      <c r="B114" s="46"/>
      <c r="C114" s="4" t="s">
        <v>11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f t="shared" si="75"/>
        <v>0</v>
      </c>
    </row>
    <row r="115" spans="1:11" ht="17.25" customHeight="1" x14ac:dyDescent="0.25">
      <c r="A115" s="52" t="s">
        <v>37</v>
      </c>
      <c r="B115" s="44" t="s">
        <v>7</v>
      </c>
      <c r="C115" s="4" t="s">
        <v>8</v>
      </c>
      <c r="D115" s="25">
        <f>D118+D121</f>
        <v>271.7</v>
      </c>
      <c r="E115" s="25">
        <f t="shared" ref="E115:J115" si="78">E118+E121</f>
        <v>0</v>
      </c>
      <c r="F115" s="25">
        <f t="shared" si="78"/>
        <v>0</v>
      </c>
      <c r="G115" s="25">
        <f t="shared" si="78"/>
        <v>0</v>
      </c>
      <c r="H115" s="25">
        <f t="shared" si="78"/>
        <v>0</v>
      </c>
      <c r="I115" s="25">
        <f t="shared" si="78"/>
        <v>0</v>
      </c>
      <c r="J115" s="25">
        <f t="shared" si="78"/>
        <v>0</v>
      </c>
      <c r="K115" s="25">
        <f t="shared" si="75"/>
        <v>271.7</v>
      </c>
    </row>
    <row r="116" spans="1:11" ht="26.25" customHeight="1" x14ac:dyDescent="0.25">
      <c r="A116" s="54"/>
      <c r="B116" s="45"/>
      <c r="C116" s="4" t="s">
        <v>10</v>
      </c>
      <c r="D116" s="25">
        <f>D119+D122</f>
        <v>250</v>
      </c>
      <c r="E116" s="25">
        <f t="shared" ref="E116:J116" si="79">E119+E122</f>
        <v>0</v>
      </c>
      <c r="F116" s="25">
        <f t="shared" si="79"/>
        <v>0</v>
      </c>
      <c r="G116" s="25">
        <f t="shared" si="79"/>
        <v>0</v>
      </c>
      <c r="H116" s="90">
        <f t="shared" si="79"/>
        <v>0</v>
      </c>
      <c r="I116" s="90">
        <f t="shared" si="79"/>
        <v>0</v>
      </c>
      <c r="J116" s="90">
        <f t="shared" si="79"/>
        <v>0</v>
      </c>
      <c r="K116" s="25">
        <f t="shared" si="75"/>
        <v>250</v>
      </c>
    </row>
    <row r="117" spans="1:11" ht="26.25" customHeight="1" x14ac:dyDescent="0.25">
      <c r="A117" s="54"/>
      <c r="B117" s="46"/>
      <c r="C117" s="4" t="s">
        <v>11</v>
      </c>
      <c r="D117" s="25">
        <f>D120</f>
        <v>21.7</v>
      </c>
      <c r="E117" s="25">
        <f t="shared" ref="E117:J117" si="80">E120</f>
        <v>0</v>
      </c>
      <c r="F117" s="25">
        <f t="shared" si="80"/>
        <v>0</v>
      </c>
      <c r="G117" s="25">
        <f t="shared" si="80"/>
        <v>0</v>
      </c>
      <c r="H117" s="25">
        <f t="shared" si="80"/>
        <v>0</v>
      </c>
      <c r="I117" s="25">
        <f t="shared" si="80"/>
        <v>0</v>
      </c>
      <c r="J117" s="25">
        <f t="shared" si="80"/>
        <v>0</v>
      </c>
      <c r="K117" s="25">
        <f t="shared" si="75"/>
        <v>21.7</v>
      </c>
    </row>
    <row r="118" spans="1:11" ht="17.25" customHeight="1" x14ac:dyDescent="0.25">
      <c r="A118" s="54"/>
      <c r="B118" s="44" t="s">
        <v>92</v>
      </c>
      <c r="C118" s="4" t="s">
        <v>8</v>
      </c>
      <c r="D118" s="25">
        <f>D119+D120</f>
        <v>43.4</v>
      </c>
      <c r="E118" s="25">
        <f t="shared" ref="E118:J118" si="81">E119+E120</f>
        <v>0</v>
      </c>
      <c r="F118" s="25">
        <f t="shared" si="81"/>
        <v>0</v>
      </c>
      <c r="G118" s="25">
        <f t="shared" si="81"/>
        <v>0</v>
      </c>
      <c r="H118" s="25">
        <f t="shared" si="81"/>
        <v>0</v>
      </c>
      <c r="I118" s="25">
        <f t="shared" si="81"/>
        <v>0</v>
      </c>
      <c r="J118" s="25">
        <f t="shared" si="81"/>
        <v>0</v>
      </c>
      <c r="K118" s="25">
        <f t="shared" si="75"/>
        <v>43.4</v>
      </c>
    </row>
    <row r="119" spans="1:11" ht="27.75" customHeight="1" x14ac:dyDescent="0.25">
      <c r="A119" s="54"/>
      <c r="B119" s="45"/>
      <c r="C119" s="4" t="s">
        <v>10</v>
      </c>
      <c r="D119" s="25">
        <v>21.7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25">
        <f t="shared" si="75"/>
        <v>21.7</v>
      </c>
    </row>
    <row r="120" spans="1:11" ht="27.75" customHeight="1" x14ac:dyDescent="0.25">
      <c r="A120" s="54"/>
      <c r="B120" s="46"/>
      <c r="C120" s="4" t="s">
        <v>14</v>
      </c>
      <c r="D120" s="25">
        <v>21.7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f t="shared" si="75"/>
        <v>21.7</v>
      </c>
    </row>
    <row r="121" spans="1:11" ht="16.5" customHeight="1" x14ac:dyDescent="0.25">
      <c r="A121" s="54"/>
      <c r="B121" s="44" t="s">
        <v>15</v>
      </c>
      <c r="C121" s="4" t="s">
        <v>8</v>
      </c>
      <c r="D121" s="25">
        <f>D122</f>
        <v>228.3</v>
      </c>
      <c r="E121" s="25">
        <f t="shared" ref="E121:J121" si="82">E122</f>
        <v>0</v>
      </c>
      <c r="F121" s="25">
        <f t="shared" si="82"/>
        <v>0</v>
      </c>
      <c r="G121" s="25">
        <f t="shared" si="82"/>
        <v>0</v>
      </c>
      <c r="H121" s="25">
        <f t="shared" si="82"/>
        <v>0</v>
      </c>
      <c r="I121" s="25">
        <f t="shared" si="82"/>
        <v>0</v>
      </c>
      <c r="J121" s="25">
        <f t="shared" si="82"/>
        <v>0</v>
      </c>
      <c r="K121" s="25">
        <f t="shared" si="75"/>
        <v>228.3</v>
      </c>
    </row>
    <row r="122" spans="1:11" ht="27.75" customHeight="1" x14ac:dyDescent="0.25">
      <c r="A122" s="53"/>
      <c r="B122" s="46"/>
      <c r="C122" s="4" t="s">
        <v>10</v>
      </c>
      <c r="D122" s="25">
        <v>228.3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25">
        <f t="shared" si="75"/>
        <v>228.3</v>
      </c>
    </row>
    <row r="123" spans="1:11" ht="27.75" customHeight="1" x14ac:dyDescent="0.25">
      <c r="A123" s="52" t="s">
        <v>80</v>
      </c>
      <c r="B123" s="44" t="s">
        <v>7</v>
      </c>
      <c r="C123" s="4" t="s">
        <v>8</v>
      </c>
      <c r="D123" s="25">
        <f>D127+D130</f>
        <v>117.4</v>
      </c>
      <c r="E123" s="25">
        <f t="shared" ref="E123:J123" si="83">E127+E130</f>
        <v>295.5</v>
      </c>
      <c r="F123" s="25">
        <f t="shared" si="83"/>
        <v>602</v>
      </c>
      <c r="G123" s="25">
        <f t="shared" si="83"/>
        <v>639</v>
      </c>
      <c r="H123" s="25">
        <f t="shared" si="83"/>
        <v>1024.4000000000001</v>
      </c>
      <c r="I123" s="25">
        <f t="shared" si="83"/>
        <v>1024.4000000000001</v>
      </c>
      <c r="J123" s="25">
        <f t="shared" si="83"/>
        <v>1024.4000000000001</v>
      </c>
      <c r="K123" s="25">
        <f t="shared" si="75"/>
        <v>4727.1000000000004</v>
      </c>
    </row>
    <row r="124" spans="1:11" ht="27.75" customHeight="1" x14ac:dyDescent="0.25">
      <c r="A124" s="54"/>
      <c r="B124" s="57"/>
      <c r="C124" s="4" t="s">
        <v>9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f t="shared" si="75"/>
        <v>0</v>
      </c>
    </row>
    <row r="125" spans="1:11" ht="27.75" customHeight="1" x14ac:dyDescent="0.25">
      <c r="A125" s="54"/>
      <c r="B125" s="57"/>
      <c r="C125" s="4" t="s">
        <v>10</v>
      </c>
      <c r="D125" s="25">
        <f>D128+D131</f>
        <v>117.4</v>
      </c>
      <c r="E125" s="25">
        <f t="shared" ref="E125:J125" si="84">E128+E131</f>
        <v>295.5</v>
      </c>
      <c r="F125" s="25">
        <f t="shared" si="84"/>
        <v>602</v>
      </c>
      <c r="G125" s="25">
        <f t="shared" si="84"/>
        <v>639</v>
      </c>
      <c r="H125" s="25">
        <f t="shared" si="84"/>
        <v>922</v>
      </c>
      <c r="I125" s="25">
        <f t="shared" si="84"/>
        <v>922</v>
      </c>
      <c r="J125" s="25">
        <f t="shared" si="84"/>
        <v>922</v>
      </c>
      <c r="K125" s="25">
        <f t="shared" si="75"/>
        <v>4419.8999999999996</v>
      </c>
    </row>
    <row r="126" spans="1:11" ht="27.75" customHeight="1" x14ac:dyDescent="0.25">
      <c r="A126" s="54"/>
      <c r="B126" s="74"/>
      <c r="C126" s="4" t="s">
        <v>11</v>
      </c>
      <c r="D126" s="25">
        <f>D129+D132</f>
        <v>0</v>
      </c>
      <c r="E126" s="25">
        <f t="shared" ref="E126:J126" si="85">E129+E132</f>
        <v>0</v>
      </c>
      <c r="F126" s="25">
        <f t="shared" si="85"/>
        <v>0</v>
      </c>
      <c r="G126" s="25">
        <f t="shared" si="85"/>
        <v>0</v>
      </c>
      <c r="H126" s="25">
        <f t="shared" si="85"/>
        <v>102.4</v>
      </c>
      <c r="I126" s="25">
        <f t="shared" si="85"/>
        <v>102.4</v>
      </c>
      <c r="J126" s="25">
        <f t="shared" si="85"/>
        <v>102.4</v>
      </c>
      <c r="K126" s="25">
        <f t="shared" si="75"/>
        <v>307.20000000000005</v>
      </c>
    </row>
    <row r="127" spans="1:11" ht="27.75" customHeight="1" x14ac:dyDescent="0.25">
      <c r="A127" s="54"/>
      <c r="B127" s="44" t="s">
        <v>92</v>
      </c>
      <c r="C127" s="4" t="s">
        <v>8</v>
      </c>
      <c r="D127" s="25">
        <f>D128+D129</f>
        <v>0</v>
      </c>
      <c r="E127" s="25">
        <f t="shared" ref="E127:J127" si="86">E128+E129</f>
        <v>0</v>
      </c>
      <c r="F127" s="25">
        <f t="shared" si="86"/>
        <v>0</v>
      </c>
      <c r="G127" s="25">
        <f t="shared" si="86"/>
        <v>0</v>
      </c>
      <c r="H127" s="25">
        <f t="shared" si="86"/>
        <v>1024.4000000000001</v>
      </c>
      <c r="I127" s="25">
        <f t="shared" si="86"/>
        <v>1024.4000000000001</v>
      </c>
      <c r="J127" s="25">
        <f t="shared" si="86"/>
        <v>1024.4000000000001</v>
      </c>
      <c r="K127" s="25">
        <f t="shared" si="75"/>
        <v>3073.2000000000003</v>
      </c>
    </row>
    <row r="128" spans="1:11" ht="27.75" customHeight="1" x14ac:dyDescent="0.25">
      <c r="A128" s="54"/>
      <c r="B128" s="45"/>
      <c r="C128" s="4" t="s">
        <v>10</v>
      </c>
      <c r="D128" s="25">
        <v>0</v>
      </c>
      <c r="E128" s="25">
        <v>0</v>
      </c>
      <c r="F128" s="25">
        <v>0</v>
      </c>
      <c r="G128" s="25">
        <v>0</v>
      </c>
      <c r="H128" s="25">
        <v>922</v>
      </c>
      <c r="I128" s="91">
        <v>922</v>
      </c>
      <c r="J128" s="91">
        <v>922</v>
      </c>
      <c r="K128" s="25">
        <f t="shared" si="75"/>
        <v>2766</v>
      </c>
    </row>
    <row r="129" spans="1:11" ht="27.75" customHeight="1" x14ac:dyDescent="0.25">
      <c r="A129" s="54"/>
      <c r="B129" s="46"/>
      <c r="C129" s="4" t="s">
        <v>11</v>
      </c>
      <c r="D129" s="25">
        <v>0</v>
      </c>
      <c r="E129" s="25">
        <v>0</v>
      </c>
      <c r="F129" s="25">
        <v>0</v>
      </c>
      <c r="G129" s="25">
        <v>0</v>
      </c>
      <c r="H129" s="25">
        <v>102.4</v>
      </c>
      <c r="I129" s="25">
        <v>102.4</v>
      </c>
      <c r="J129" s="25">
        <v>102.4</v>
      </c>
      <c r="K129" s="25">
        <f t="shared" si="75"/>
        <v>307.20000000000005</v>
      </c>
    </row>
    <row r="130" spans="1:11" ht="20.25" customHeight="1" x14ac:dyDescent="0.25">
      <c r="A130" s="54"/>
      <c r="B130" s="44" t="s">
        <v>15</v>
      </c>
      <c r="C130" s="4" t="s">
        <v>8</v>
      </c>
      <c r="D130" s="25">
        <f t="shared" ref="D130:H130" si="87">SUM(D131)</f>
        <v>117.4</v>
      </c>
      <c r="E130" s="25">
        <f t="shared" si="87"/>
        <v>295.5</v>
      </c>
      <c r="F130" s="25">
        <f t="shared" si="87"/>
        <v>602</v>
      </c>
      <c r="G130" s="25">
        <f t="shared" si="87"/>
        <v>639</v>
      </c>
      <c r="H130" s="25">
        <f t="shared" si="87"/>
        <v>0</v>
      </c>
      <c r="I130" s="25">
        <f>SUM(I131)</f>
        <v>0</v>
      </c>
      <c r="J130" s="25">
        <f>SUM(J131)</f>
        <v>0</v>
      </c>
      <c r="K130" s="25">
        <f t="shared" si="75"/>
        <v>1653.9</v>
      </c>
    </row>
    <row r="131" spans="1:11" ht="31.5" customHeight="1" x14ac:dyDescent="0.25">
      <c r="A131" s="54"/>
      <c r="B131" s="45"/>
      <c r="C131" s="4" t="s">
        <v>10</v>
      </c>
      <c r="D131" s="25">
        <v>117.4</v>
      </c>
      <c r="E131" s="25">
        <v>295.5</v>
      </c>
      <c r="F131" s="25">
        <v>602</v>
      </c>
      <c r="G131" s="25">
        <v>639</v>
      </c>
      <c r="H131" s="25">
        <v>0</v>
      </c>
      <c r="I131" s="25">
        <v>0</v>
      </c>
      <c r="J131" s="25">
        <v>0</v>
      </c>
      <c r="K131" s="25">
        <f t="shared" si="75"/>
        <v>1653.9</v>
      </c>
    </row>
    <row r="132" spans="1:11" ht="31.5" customHeight="1" x14ac:dyDescent="0.25">
      <c r="A132" s="53"/>
      <c r="B132" s="46"/>
      <c r="C132" s="4" t="s">
        <v>11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f t="shared" si="75"/>
        <v>0</v>
      </c>
    </row>
    <row r="133" spans="1:11" ht="17.25" customHeight="1" x14ac:dyDescent="0.25">
      <c r="A133" s="52" t="s">
        <v>38</v>
      </c>
      <c r="B133" s="44" t="s">
        <v>92</v>
      </c>
      <c r="C133" s="4" t="s">
        <v>8</v>
      </c>
      <c r="D133" s="25">
        <f>D134+D135</f>
        <v>1002.6</v>
      </c>
      <c r="E133" s="25">
        <f t="shared" ref="E133:J133" si="88">E134+E135</f>
        <v>0</v>
      </c>
      <c r="F133" s="25">
        <f t="shared" si="88"/>
        <v>0</v>
      </c>
      <c r="G133" s="25">
        <f t="shared" si="88"/>
        <v>0</v>
      </c>
      <c r="H133" s="25">
        <f t="shared" si="88"/>
        <v>0</v>
      </c>
      <c r="I133" s="25">
        <f t="shared" si="88"/>
        <v>0</v>
      </c>
      <c r="J133" s="25">
        <f t="shared" si="88"/>
        <v>0</v>
      </c>
      <c r="K133" s="25">
        <f t="shared" si="75"/>
        <v>1002.6</v>
      </c>
    </row>
    <row r="134" spans="1:11" ht="27.75" customHeight="1" x14ac:dyDescent="0.25">
      <c r="A134" s="54"/>
      <c r="B134" s="45"/>
      <c r="C134" s="4" t="s">
        <v>10</v>
      </c>
      <c r="D134" s="25">
        <v>952.5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f t="shared" si="75"/>
        <v>952.5</v>
      </c>
    </row>
    <row r="135" spans="1:11" ht="27" customHeight="1" x14ac:dyDescent="0.25">
      <c r="A135" s="54"/>
      <c r="B135" s="46"/>
      <c r="C135" s="4" t="s">
        <v>14</v>
      </c>
      <c r="D135" s="25">
        <v>50.1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f t="shared" si="75"/>
        <v>50.1</v>
      </c>
    </row>
    <row r="136" spans="1:11" ht="30.75" customHeight="1" x14ac:dyDescent="0.25">
      <c r="A136" s="52" t="s">
        <v>39</v>
      </c>
      <c r="B136" s="44" t="s">
        <v>92</v>
      </c>
      <c r="C136" s="4" t="s">
        <v>8</v>
      </c>
      <c r="D136" s="30">
        <f>D137+D138</f>
        <v>0</v>
      </c>
      <c r="E136" s="30">
        <f t="shared" ref="E136:J136" si="89">E137+E138</f>
        <v>0</v>
      </c>
      <c r="F136" s="30">
        <f t="shared" si="89"/>
        <v>0</v>
      </c>
      <c r="G136" s="30">
        <f t="shared" si="89"/>
        <v>0</v>
      </c>
      <c r="H136" s="30">
        <f t="shared" si="89"/>
        <v>0</v>
      </c>
      <c r="I136" s="30">
        <f t="shared" si="89"/>
        <v>0</v>
      </c>
      <c r="J136" s="30">
        <f t="shared" si="89"/>
        <v>0</v>
      </c>
      <c r="K136" s="25">
        <f t="shared" ref="K136:K302" si="90">SUM(D136:J136)</f>
        <v>0</v>
      </c>
    </row>
    <row r="137" spans="1:11" ht="30.75" customHeight="1" x14ac:dyDescent="0.25">
      <c r="A137" s="54"/>
      <c r="B137" s="45"/>
      <c r="C137" s="4" t="s">
        <v>10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25">
        <f t="shared" si="90"/>
        <v>0</v>
      </c>
    </row>
    <row r="138" spans="1:11" ht="26.25" customHeight="1" x14ac:dyDescent="0.25">
      <c r="A138" s="54"/>
      <c r="B138" s="46"/>
      <c r="C138" s="4" t="s">
        <v>14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25">
        <f t="shared" si="90"/>
        <v>0</v>
      </c>
    </row>
    <row r="139" spans="1:11" ht="29.25" customHeight="1" x14ac:dyDescent="0.25">
      <c r="A139" s="52" t="s">
        <v>79</v>
      </c>
      <c r="B139" s="44" t="s">
        <v>7</v>
      </c>
      <c r="C139" s="4" t="s">
        <v>8</v>
      </c>
      <c r="D139" s="30">
        <f>D142+D145</f>
        <v>0</v>
      </c>
      <c r="E139" s="30">
        <f t="shared" ref="E139:J139" si="91">E142+E145</f>
        <v>100</v>
      </c>
      <c r="F139" s="30">
        <f t="shared" si="91"/>
        <v>0</v>
      </c>
      <c r="G139" s="30">
        <f t="shared" si="91"/>
        <v>550</v>
      </c>
      <c r="H139" s="30">
        <f t="shared" si="91"/>
        <v>593</v>
      </c>
      <c r="I139" s="30">
        <f t="shared" si="91"/>
        <v>585</v>
      </c>
      <c r="J139" s="30">
        <f t="shared" si="91"/>
        <v>625</v>
      </c>
      <c r="K139" s="25">
        <f t="shared" si="90"/>
        <v>2453</v>
      </c>
    </row>
    <row r="140" spans="1:11" ht="29.25" customHeight="1" x14ac:dyDescent="0.25">
      <c r="A140" s="54"/>
      <c r="B140" s="45"/>
      <c r="C140" s="4" t="s">
        <v>10</v>
      </c>
      <c r="D140" s="30">
        <f>D143+D146</f>
        <v>0</v>
      </c>
      <c r="E140" s="30">
        <f t="shared" ref="E140:J140" si="92">E143+E146</f>
        <v>100</v>
      </c>
      <c r="F140" s="30">
        <f t="shared" si="92"/>
        <v>0</v>
      </c>
      <c r="G140" s="30">
        <f t="shared" si="92"/>
        <v>0</v>
      </c>
      <c r="H140" s="30">
        <f t="shared" si="92"/>
        <v>0</v>
      </c>
      <c r="I140" s="30">
        <f t="shared" si="92"/>
        <v>0</v>
      </c>
      <c r="J140" s="30">
        <f t="shared" si="92"/>
        <v>0</v>
      </c>
      <c r="K140" s="25">
        <f t="shared" si="90"/>
        <v>100</v>
      </c>
    </row>
    <row r="141" spans="1:11" ht="27" customHeight="1" x14ac:dyDescent="0.25">
      <c r="A141" s="54"/>
      <c r="B141" s="46"/>
      <c r="C141" s="4" t="s">
        <v>14</v>
      </c>
      <c r="D141" s="30">
        <f>D144+D147</f>
        <v>0</v>
      </c>
      <c r="E141" s="30">
        <f t="shared" ref="E141:J141" si="93">E144+E147</f>
        <v>0</v>
      </c>
      <c r="F141" s="30">
        <f t="shared" si="93"/>
        <v>0</v>
      </c>
      <c r="G141" s="30">
        <f t="shared" si="93"/>
        <v>550</v>
      </c>
      <c r="H141" s="30">
        <f t="shared" si="93"/>
        <v>593</v>
      </c>
      <c r="I141" s="30">
        <f t="shared" si="93"/>
        <v>585</v>
      </c>
      <c r="J141" s="30">
        <f t="shared" si="93"/>
        <v>625</v>
      </c>
      <c r="K141" s="25">
        <f t="shared" si="90"/>
        <v>2353</v>
      </c>
    </row>
    <row r="142" spans="1:11" ht="27" customHeight="1" x14ac:dyDescent="0.25">
      <c r="A142" s="54"/>
      <c r="B142" s="44" t="s">
        <v>92</v>
      </c>
      <c r="C142" s="4" t="s">
        <v>8</v>
      </c>
      <c r="D142" s="30">
        <f>D143+D144</f>
        <v>0</v>
      </c>
      <c r="E142" s="30">
        <f t="shared" ref="E142:J142" si="94">E143+E144</f>
        <v>0</v>
      </c>
      <c r="F142" s="30">
        <f t="shared" si="94"/>
        <v>0</v>
      </c>
      <c r="G142" s="30">
        <f t="shared" si="94"/>
        <v>0</v>
      </c>
      <c r="H142" s="30">
        <f t="shared" si="94"/>
        <v>593</v>
      </c>
      <c r="I142" s="30">
        <f t="shared" si="94"/>
        <v>585</v>
      </c>
      <c r="J142" s="30">
        <f t="shared" si="94"/>
        <v>625</v>
      </c>
      <c r="K142" s="25">
        <f t="shared" si="90"/>
        <v>1803</v>
      </c>
    </row>
    <row r="143" spans="1:11" ht="27" customHeight="1" x14ac:dyDescent="0.25">
      <c r="A143" s="54"/>
      <c r="B143" s="45"/>
      <c r="C143" s="4" t="s">
        <v>10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25">
        <f t="shared" si="90"/>
        <v>0</v>
      </c>
    </row>
    <row r="144" spans="1:11" ht="27" customHeight="1" x14ac:dyDescent="0.25">
      <c r="A144" s="54"/>
      <c r="B144" s="46"/>
      <c r="C144" s="4" t="s">
        <v>11</v>
      </c>
      <c r="D144" s="30">
        <v>0</v>
      </c>
      <c r="E144" s="30">
        <v>0</v>
      </c>
      <c r="F144" s="30">
        <v>0</v>
      </c>
      <c r="G144" s="30">
        <v>0</v>
      </c>
      <c r="H144" s="30">
        <v>593</v>
      </c>
      <c r="I144" s="30">
        <v>585</v>
      </c>
      <c r="J144" s="30">
        <v>625</v>
      </c>
      <c r="K144" s="25">
        <f t="shared" si="90"/>
        <v>1803</v>
      </c>
    </row>
    <row r="145" spans="1:11" ht="21" customHeight="1" x14ac:dyDescent="0.25">
      <c r="A145" s="54"/>
      <c r="B145" s="44" t="s">
        <v>15</v>
      </c>
      <c r="C145" s="4" t="s">
        <v>8</v>
      </c>
      <c r="D145" s="30">
        <f>D146+D147</f>
        <v>0</v>
      </c>
      <c r="E145" s="30">
        <f t="shared" ref="E145:J145" si="95">E146+E147</f>
        <v>100</v>
      </c>
      <c r="F145" s="30">
        <f t="shared" si="95"/>
        <v>0</v>
      </c>
      <c r="G145" s="30">
        <f t="shared" si="95"/>
        <v>550</v>
      </c>
      <c r="H145" s="30">
        <f t="shared" si="95"/>
        <v>0</v>
      </c>
      <c r="I145" s="30">
        <f t="shared" si="95"/>
        <v>0</v>
      </c>
      <c r="J145" s="30">
        <f t="shared" si="95"/>
        <v>0</v>
      </c>
      <c r="K145" s="25">
        <f t="shared" si="90"/>
        <v>650</v>
      </c>
    </row>
    <row r="146" spans="1:11" ht="29.25" customHeight="1" x14ac:dyDescent="0.25">
      <c r="A146" s="54"/>
      <c r="B146" s="45"/>
      <c r="C146" s="4" t="s">
        <v>10</v>
      </c>
      <c r="D146" s="30">
        <v>0</v>
      </c>
      <c r="E146" s="30">
        <v>100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25">
        <f t="shared" si="90"/>
        <v>100</v>
      </c>
    </row>
    <row r="147" spans="1:11" ht="27.75" customHeight="1" x14ac:dyDescent="0.25">
      <c r="A147" s="53"/>
      <c r="B147" s="46"/>
      <c r="C147" s="4" t="s">
        <v>14</v>
      </c>
      <c r="D147" s="30">
        <v>0</v>
      </c>
      <c r="E147" s="30">
        <v>0</v>
      </c>
      <c r="F147" s="30">
        <v>0</v>
      </c>
      <c r="G147" s="30">
        <v>550</v>
      </c>
      <c r="H147" s="30">
        <v>0</v>
      </c>
      <c r="I147" s="30">
        <v>0</v>
      </c>
      <c r="J147" s="30">
        <v>0</v>
      </c>
      <c r="K147" s="25">
        <f t="shared" si="90"/>
        <v>550</v>
      </c>
    </row>
    <row r="148" spans="1:11" ht="21.75" customHeight="1" x14ac:dyDescent="0.25">
      <c r="A148" s="52" t="s">
        <v>40</v>
      </c>
      <c r="B148" s="44" t="s">
        <v>15</v>
      </c>
      <c r="C148" s="4" t="s">
        <v>8</v>
      </c>
      <c r="D148" s="30">
        <f>D149+D150</f>
        <v>0</v>
      </c>
      <c r="E148" s="30">
        <f t="shared" ref="E148:J148" si="96">E149+E150</f>
        <v>175</v>
      </c>
      <c r="F148" s="30">
        <f t="shared" si="96"/>
        <v>0</v>
      </c>
      <c r="G148" s="30">
        <f t="shared" si="96"/>
        <v>0</v>
      </c>
      <c r="H148" s="30">
        <f t="shared" si="96"/>
        <v>0</v>
      </c>
      <c r="I148" s="30">
        <f t="shared" si="96"/>
        <v>0</v>
      </c>
      <c r="J148" s="30">
        <f t="shared" si="96"/>
        <v>0</v>
      </c>
      <c r="K148" s="25">
        <f t="shared" si="90"/>
        <v>175</v>
      </c>
    </row>
    <row r="149" spans="1:11" ht="26.25" customHeight="1" x14ac:dyDescent="0.25">
      <c r="A149" s="54"/>
      <c r="B149" s="45"/>
      <c r="C149" s="4" t="s">
        <v>10</v>
      </c>
      <c r="D149" s="30">
        <v>0</v>
      </c>
      <c r="E149" s="30">
        <v>175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25">
        <f t="shared" si="90"/>
        <v>175</v>
      </c>
    </row>
    <row r="150" spans="1:11" ht="27" customHeight="1" x14ac:dyDescent="0.25">
      <c r="A150" s="54"/>
      <c r="B150" s="46"/>
      <c r="C150" s="4" t="s">
        <v>14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25">
        <f t="shared" si="90"/>
        <v>0</v>
      </c>
    </row>
    <row r="151" spans="1:11" ht="20.25" customHeight="1" x14ac:dyDescent="0.25">
      <c r="A151" s="52" t="s">
        <v>41</v>
      </c>
      <c r="B151" s="44" t="s">
        <v>15</v>
      </c>
      <c r="C151" s="4" t="s">
        <v>8</v>
      </c>
      <c r="D151" s="30">
        <f>D152+D153</f>
        <v>0</v>
      </c>
      <c r="E151" s="30">
        <f t="shared" ref="E151:J151" si="97">E152+E153</f>
        <v>120</v>
      </c>
      <c r="F151" s="30">
        <f t="shared" si="97"/>
        <v>0</v>
      </c>
      <c r="G151" s="30">
        <f t="shared" si="97"/>
        <v>0</v>
      </c>
      <c r="H151" s="30">
        <f t="shared" si="97"/>
        <v>0</v>
      </c>
      <c r="I151" s="30">
        <f t="shared" si="97"/>
        <v>0</v>
      </c>
      <c r="J151" s="30">
        <f t="shared" si="97"/>
        <v>0</v>
      </c>
      <c r="K151" s="25">
        <f t="shared" si="90"/>
        <v>120</v>
      </c>
    </row>
    <row r="152" spans="1:11" ht="29.25" customHeight="1" x14ac:dyDescent="0.25">
      <c r="A152" s="54"/>
      <c r="B152" s="45"/>
      <c r="C152" s="4" t="s">
        <v>10</v>
      </c>
      <c r="D152" s="30">
        <v>0</v>
      </c>
      <c r="E152" s="30">
        <v>120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25">
        <f t="shared" si="90"/>
        <v>120</v>
      </c>
    </row>
    <row r="153" spans="1:11" ht="30" customHeight="1" x14ac:dyDescent="0.25">
      <c r="A153" s="54"/>
      <c r="B153" s="46"/>
      <c r="C153" s="4" t="s">
        <v>14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25">
        <f t="shared" si="90"/>
        <v>0</v>
      </c>
    </row>
    <row r="154" spans="1:11" ht="18.75" customHeight="1" x14ac:dyDescent="0.25">
      <c r="A154" s="52" t="s">
        <v>42</v>
      </c>
      <c r="B154" s="44" t="s">
        <v>15</v>
      </c>
      <c r="C154" s="4" t="s">
        <v>8</v>
      </c>
      <c r="D154" s="30">
        <f>D155</f>
        <v>0</v>
      </c>
      <c r="E154" s="30">
        <f t="shared" ref="E154:J154" si="98">E155</f>
        <v>0</v>
      </c>
      <c r="F154" s="30">
        <f t="shared" si="98"/>
        <v>1753</v>
      </c>
      <c r="G154" s="30">
        <f t="shared" si="98"/>
        <v>0</v>
      </c>
      <c r="H154" s="30">
        <f t="shared" si="98"/>
        <v>0</v>
      </c>
      <c r="I154" s="30">
        <f t="shared" si="98"/>
        <v>0</v>
      </c>
      <c r="J154" s="30">
        <f t="shared" si="98"/>
        <v>0</v>
      </c>
      <c r="K154" s="25">
        <f t="shared" si="90"/>
        <v>1753</v>
      </c>
    </row>
    <row r="155" spans="1:11" ht="27.75" customHeight="1" x14ac:dyDescent="0.25">
      <c r="A155" s="53"/>
      <c r="B155" s="46"/>
      <c r="C155" s="4" t="s">
        <v>10</v>
      </c>
      <c r="D155" s="30">
        <v>0</v>
      </c>
      <c r="E155" s="30">
        <v>0</v>
      </c>
      <c r="F155" s="30">
        <v>1753</v>
      </c>
      <c r="G155" s="30">
        <v>0</v>
      </c>
      <c r="H155" s="30">
        <v>0</v>
      </c>
      <c r="I155" s="30">
        <v>0</v>
      </c>
      <c r="J155" s="30">
        <v>0</v>
      </c>
      <c r="K155" s="25">
        <f t="shared" si="90"/>
        <v>1753</v>
      </c>
    </row>
    <row r="156" spans="1:11" ht="27.75" customHeight="1" x14ac:dyDescent="0.25">
      <c r="A156" s="52" t="s">
        <v>43</v>
      </c>
      <c r="B156" s="44" t="s">
        <v>15</v>
      </c>
      <c r="C156" s="4" t="s">
        <v>8</v>
      </c>
      <c r="D156" s="24">
        <f>D157+D158</f>
        <v>2000</v>
      </c>
      <c r="E156" s="24">
        <f t="shared" ref="E156:J156" si="99">E157+E158</f>
        <v>0</v>
      </c>
      <c r="F156" s="24">
        <f t="shared" si="99"/>
        <v>0</v>
      </c>
      <c r="G156" s="24">
        <f t="shared" si="99"/>
        <v>0</v>
      </c>
      <c r="H156" s="24">
        <f t="shared" si="99"/>
        <v>0</v>
      </c>
      <c r="I156" s="24">
        <f t="shared" si="99"/>
        <v>0</v>
      </c>
      <c r="J156" s="24">
        <f t="shared" si="99"/>
        <v>0</v>
      </c>
      <c r="K156" s="25">
        <f t="shared" si="90"/>
        <v>2000</v>
      </c>
    </row>
    <row r="157" spans="1:11" ht="27.75" customHeight="1" x14ac:dyDescent="0.25">
      <c r="A157" s="54"/>
      <c r="B157" s="45"/>
      <c r="C157" s="4" t="s">
        <v>10</v>
      </c>
      <c r="D157" s="24">
        <v>2000</v>
      </c>
      <c r="E157" s="23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25">
        <f>SUM(D157:J157)</f>
        <v>2000</v>
      </c>
    </row>
    <row r="158" spans="1:11" ht="29.25" customHeight="1" x14ac:dyDescent="0.25">
      <c r="A158" s="53"/>
      <c r="B158" s="46"/>
      <c r="C158" s="5" t="s">
        <v>11</v>
      </c>
      <c r="D158" s="31">
        <v>0</v>
      </c>
      <c r="E158" s="23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5">
        <f t="shared" si="90"/>
        <v>0</v>
      </c>
    </row>
    <row r="159" spans="1:11" ht="29.25" customHeight="1" x14ac:dyDescent="0.25">
      <c r="A159" s="52" t="s">
        <v>63</v>
      </c>
      <c r="B159" s="58" t="s">
        <v>7</v>
      </c>
      <c r="C159" s="4" t="s">
        <v>8</v>
      </c>
      <c r="D159" s="22">
        <f>D160+D161++D162</f>
        <v>0</v>
      </c>
      <c r="E159" s="22">
        <f t="shared" ref="E159:J159" si="100">E160+E161++E162</f>
        <v>8444.2000000000007</v>
      </c>
      <c r="F159" s="22">
        <f t="shared" si="100"/>
        <v>25532.400000000001</v>
      </c>
      <c r="G159" s="22">
        <f t="shared" si="100"/>
        <v>27067.1</v>
      </c>
      <c r="H159" s="22">
        <f t="shared" si="100"/>
        <v>21368</v>
      </c>
      <c r="I159" s="22">
        <f t="shared" si="100"/>
        <v>10000</v>
      </c>
      <c r="J159" s="22">
        <f t="shared" si="100"/>
        <v>5000</v>
      </c>
      <c r="K159" s="25">
        <f t="shared" si="90"/>
        <v>97411.700000000012</v>
      </c>
    </row>
    <row r="160" spans="1:11" ht="29.25" customHeight="1" x14ac:dyDescent="0.25">
      <c r="A160" s="54"/>
      <c r="B160" s="59"/>
      <c r="C160" s="4" t="s">
        <v>10</v>
      </c>
      <c r="D160" s="22">
        <f>D164+D168</f>
        <v>0</v>
      </c>
      <c r="E160" s="22">
        <f t="shared" ref="E160:J160" si="101">E164+E168</f>
        <v>0</v>
      </c>
      <c r="F160" s="22">
        <f t="shared" si="101"/>
        <v>2000</v>
      </c>
      <c r="G160" s="22">
        <f t="shared" si="101"/>
        <v>0</v>
      </c>
      <c r="H160" s="22">
        <f t="shared" si="101"/>
        <v>0</v>
      </c>
      <c r="I160" s="22">
        <f t="shared" si="101"/>
        <v>0</v>
      </c>
      <c r="J160" s="22">
        <f t="shared" si="101"/>
        <v>0</v>
      </c>
      <c r="K160" s="25">
        <f t="shared" si="90"/>
        <v>2000</v>
      </c>
    </row>
    <row r="161" spans="1:11" ht="29.25" customHeight="1" x14ac:dyDescent="0.25">
      <c r="A161" s="54"/>
      <c r="B161" s="59"/>
      <c r="C161" s="4" t="s">
        <v>14</v>
      </c>
      <c r="D161" s="22">
        <f>D165+D169</f>
        <v>0</v>
      </c>
      <c r="E161" s="22">
        <f t="shared" ref="E161:J161" si="102">E165+E169</f>
        <v>8444.2000000000007</v>
      </c>
      <c r="F161" s="22">
        <f t="shared" si="102"/>
        <v>23532.400000000001</v>
      </c>
      <c r="G161" s="22">
        <f t="shared" si="102"/>
        <v>24167.1</v>
      </c>
      <c r="H161" s="22">
        <f t="shared" si="102"/>
        <v>21368</v>
      </c>
      <c r="I161" s="22">
        <f t="shared" si="102"/>
        <v>10000</v>
      </c>
      <c r="J161" s="22">
        <f t="shared" si="102"/>
        <v>5000</v>
      </c>
      <c r="K161" s="25">
        <f t="shared" si="90"/>
        <v>92511.7</v>
      </c>
    </row>
    <row r="162" spans="1:11" ht="29.25" customHeight="1" x14ac:dyDescent="0.25">
      <c r="A162" s="54"/>
      <c r="B162" s="60"/>
      <c r="C162" s="16" t="s">
        <v>70</v>
      </c>
      <c r="D162" s="22">
        <f>D166+D170</f>
        <v>0</v>
      </c>
      <c r="E162" s="22">
        <f t="shared" ref="E162:J162" si="103">E166+E170</f>
        <v>0</v>
      </c>
      <c r="F162" s="22">
        <f t="shared" si="103"/>
        <v>0</v>
      </c>
      <c r="G162" s="22">
        <f t="shared" si="103"/>
        <v>2900</v>
      </c>
      <c r="H162" s="22">
        <f t="shared" si="103"/>
        <v>0</v>
      </c>
      <c r="I162" s="22">
        <f t="shared" si="103"/>
        <v>0</v>
      </c>
      <c r="J162" s="22">
        <f t="shared" si="103"/>
        <v>0</v>
      </c>
      <c r="K162" s="23">
        <f t="shared" si="90"/>
        <v>2900</v>
      </c>
    </row>
    <row r="163" spans="1:11" ht="29.25" customHeight="1" x14ac:dyDescent="0.25">
      <c r="A163" s="54"/>
      <c r="B163" s="44" t="s">
        <v>92</v>
      </c>
      <c r="C163" s="4" t="s">
        <v>8</v>
      </c>
      <c r="D163" s="24">
        <v>0</v>
      </c>
      <c r="E163" s="23">
        <f t="shared" ref="E163:J163" si="104">E164+E165+E166</f>
        <v>8444.2000000000007</v>
      </c>
      <c r="F163" s="23">
        <f t="shared" si="104"/>
        <v>25532.400000000001</v>
      </c>
      <c r="G163" s="23">
        <f t="shared" si="104"/>
        <v>26467.1</v>
      </c>
      <c r="H163" s="23">
        <f t="shared" si="104"/>
        <v>21368</v>
      </c>
      <c r="I163" s="23">
        <f t="shared" si="104"/>
        <v>10000</v>
      </c>
      <c r="J163" s="23">
        <f t="shared" si="104"/>
        <v>5000</v>
      </c>
      <c r="K163" s="25">
        <f t="shared" si="90"/>
        <v>96811.700000000012</v>
      </c>
    </row>
    <row r="164" spans="1:11" ht="29.25" customHeight="1" x14ac:dyDescent="0.25">
      <c r="A164" s="54"/>
      <c r="B164" s="45"/>
      <c r="C164" s="4" t="s">
        <v>10</v>
      </c>
      <c r="D164" s="24">
        <v>0</v>
      </c>
      <c r="E164" s="23">
        <v>0</v>
      </c>
      <c r="F164" s="23">
        <v>2000</v>
      </c>
      <c r="G164" s="23">
        <v>0</v>
      </c>
      <c r="H164" s="23">
        <v>0</v>
      </c>
      <c r="I164" s="24">
        <v>0</v>
      </c>
      <c r="J164" s="24">
        <v>0</v>
      </c>
      <c r="K164" s="25">
        <f t="shared" si="90"/>
        <v>2000</v>
      </c>
    </row>
    <row r="165" spans="1:11" ht="29.25" customHeight="1" x14ac:dyDescent="0.25">
      <c r="A165" s="54"/>
      <c r="B165" s="45"/>
      <c r="C165" s="4" t="s">
        <v>14</v>
      </c>
      <c r="D165" s="24">
        <v>0</v>
      </c>
      <c r="E165" s="23">
        <v>8444.2000000000007</v>
      </c>
      <c r="F165" s="24">
        <v>23532.400000000001</v>
      </c>
      <c r="G165" s="24">
        <v>23567.1</v>
      </c>
      <c r="H165" s="24">
        <v>21368</v>
      </c>
      <c r="I165" s="24">
        <v>10000</v>
      </c>
      <c r="J165" s="24">
        <v>5000</v>
      </c>
      <c r="K165" s="25">
        <f t="shared" si="90"/>
        <v>91911.7</v>
      </c>
    </row>
    <row r="166" spans="1:11" ht="29.25" customHeight="1" x14ac:dyDescent="0.25">
      <c r="A166" s="54"/>
      <c r="B166" s="46"/>
      <c r="C166" s="16" t="s">
        <v>70</v>
      </c>
      <c r="D166" s="22">
        <v>0</v>
      </c>
      <c r="E166" s="22">
        <v>0</v>
      </c>
      <c r="F166" s="22">
        <v>0</v>
      </c>
      <c r="G166" s="22">
        <v>2900</v>
      </c>
      <c r="H166" s="22">
        <v>0</v>
      </c>
      <c r="I166" s="22">
        <v>0</v>
      </c>
      <c r="J166" s="22">
        <v>0</v>
      </c>
      <c r="K166" s="25">
        <f t="shared" si="90"/>
        <v>2900</v>
      </c>
    </row>
    <row r="167" spans="1:11" ht="29.25" customHeight="1" x14ac:dyDescent="0.25">
      <c r="A167" s="56"/>
      <c r="B167" s="44" t="s">
        <v>72</v>
      </c>
      <c r="C167" s="4" t="s">
        <v>8</v>
      </c>
      <c r="D167" s="32">
        <f>D168+D169+D170</f>
        <v>0</v>
      </c>
      <c r="E167" s="32">
        <f t="shared" ref="E167:J167" si="105">E168+E169+E170</f>
        <v>0</v>
      </c>
      <c r="F167" s="32">
        <f t="shared" si="105"/>
        <v>0</v>
      </c>
      <c r="G167" s="32">
        <f t="shared" si="105"/>
        <v>600</v>
      </c>
      <c r="H167" s="32">
        <f t="shared" si="105"/>
        <v>0</v>
      </c>
      <c r="I167" s="32">
        <f t="shared" si="105"/>
        <v>0</v>
      </c>
      <c r="J167" s="32">
        <f t="shared" si="105"/>
        <v>0</v>
      </c>
      <c r="K167" s="25">
        <f t="shared" si="90"/>
        <v>600</v>
      </c>
    </row>
    <row r="168" spans="1:11" ht="29.25" customHeight="1" x14ac:dyDescent="0.25">
      <c r="A168" s="56"/>
      <c r="B168" s="57"/>
      <c r="C168" s="4" t="s">
        <v>10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25">
        <f t="shared" si="90"/>
        <v>0</v>
      </c>
    </row>
    <row r="169" spans="1:11" ht="29.25" customHeight="1" x14ac:dyDescent="0.25">
      <c r="A169" s="56"/>
      <c r="B169" s="57"/>
      <c r="C169" s="4" t="s">
        <v>14</v>
      </c>
      <c r="D169" s="32">
        <v>0</v>
      </c>
      <c r="E169" s="32">
        <v>0</v>
      </c>
      <c r="F169" s="32">
        <v>0</v>
      </c>
      <c r="G169" s="32">
        <v>600</v>
      </c>
      <c r="H169" s="32">
        <v>0</v>
      </c>
      <c r="I169" s="32">
        <v>0</v>
      </c>
      <c r="J169" s="32">
        <v>0</v>
      </c>
      <c r="K169" s="25">
        <f t="shared" si="90"/>
        <v>600</v>
      </c>
    </row>
    <row r="170" spans="1:11" ht="29.25" customHeight="1" x14ac:dyDescent="0.25">
      <c r="A170" s="56"/>
      <c r="B170" s="57"/>
      <c r="C170" s="16" t="s">
        <v>70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25">
        <f t="shared" ref="K170:K177" si="106">SUM(D170:J170)</f>
        <v>0</v>
      </c>
    </row>
    <row r="171" spans="1:11" ht="29.25" customHeight="1" x14ac:dyDescent="0.25">
      <c r="A171" s="87" t="s">
        <v>81</v>
      </c>
      <c r="B171" s="73" t="s">
        <v>7</v>
      </c>
      <c r="C171" s="4" t="s">
        <v>8</v>
      </c>
      <c r="D171" s="32">
        <f>D175+D179</f>
        <v>0</v>
      </c>
      <c r="E171" s="32">
        <f t="shared" ref="E171:J171" si="107">E175+E179</f>
        <v>2877</v>
      </c>
      <c r="F171" s="32">
        <f t="shared" si="107"/>
        <v>612.20000000000005</v>
      </c>
      <c r="G171" s="32">
        <f t="shared" si="107"/>
        <v>2550.8000000000002</v>
      </c>
      <c r="H171" s="32">
        <f t="shared" si="107"/>
        <v>918.30000000000007</v>
      </c>
      <c r="I171" s="32">
        <f t="shared" si="107"/>
        <v>0</v>
      </c>
      <c r="J171" s="32">
        <f t="shared" si="107"/>
        <v>0</v>
      </c>
      <c r="K171" s="25">
        <f t="shared" si="106"/>
        <v>6958.3</v>
      </c>
    </row>
    <row r="172" spans="1:11" ht="29.25" customHeight="1" x14ac:dyDescent="0.25">
      <c r="A172" s="56"/>
      <c r="B172" s="57"/>
      <c r="C172" s="4" t="s">
        <v>9</v>
      </c>
      <c r="D172" s="32">
        <f>D176+D180</f>
        <v>0</v>
      </c>
      <c r="E172" s="32">
        <f t="shared" ref="E172:J172" si="108">E176+E180</f>
        <v>2819.7</v>
      </c>
      <c r="F172" s="32">
        <f t="shared" si="108"/>
        <v>600</v>
      </c>
      <c r="G172" s="32">
        <f t="shared" si="108"/>
        <v>2500</v>
      </c>
      <c r="H172" s="32">
        <f>H176+H180</f>
        <v>900</v>
      </c>
      <c r="I172" s="32">
        <f t="shared" si="108"/>
        <v>0</v>
      </c>
      <c r="J172" s="32">
        <f t="shared" si="108"/>
        <v>0</v>
      </c>
      <c r="K172" s="23">
        <f t="shared" si="106"/>
        <v>6819.7</v>
      </c>
    </row>
    <row r="173" spans="1:11" ht="29.25" customHeight="1" x14ac:dyDescent="0.25">
      <c r="A173" s="56"/>
      <c r="B173" s="57"/>
      <c r="C173" s="4" t="s">
        <v>10</v>
      </c>
      <c r="D173" s="32">
        <f>D177+D181</f>
        <v>0</v>
      </c>
      <c r="E173" s="32">
        <f t="shared" ref="E173:J173" si="109">E177+E181</f>
        <v>28.5</v>
      </c>
      <c r="F173" s="32">
        <f t="shared" si="109"/>
        <v>6.1</v>
      </c>
      <c r="G173" s="32">
        <f t="shared" si="109"/>
        <v>25.3</v>
      </c>
      <c r="H173" s="32">
        <f t="shared" si="109"/>
        <v>9.1</v>
      </c>
      <c r="I173" s="32">
        <f t="shared" si="109"/>
        <v>0</v>
      </c>
      <c r="J173" s="32">
        <f t="shared" si="109"/>
        <v>0</v>
      </c>
      <c r="K173" s="23">
        <f t="shared" si="106"/>
        <v>69</v>
      </c>
    </row>
    <row r="174" spans="1:11" ht="29.25" customHeight="1" x14ac:dyDescent="0.25">
      <c r="A174" s="56"/>
      <c r="B174" s="57"/>
      <c r="C174" s="4" t="s">
        <v>11</v>
      </c>
      <c r="D174" s="32">
        <f>D178+D182</f>
        <v>0</v>
      </c>
      <c r="E174" s="32">
        <f t="shared" ref="E174:J174" si="110">E178+E182</f>
        <v>28.8</v>
      </c>
      <c r="F174" s="32">
        <f t="shared" si="110"/>
        <v>6.1</v>
      </c>
      <c r="G174" s="32">
        <f t="shared" si="110"/>
        <v>25.5</v>
      </c>
      <c r="H174" s="32">
        <f t="shared" si="110"/>
        <v>9.1999999999999993</v>
      </c>
      <c r="I174" s="32">
        <f t="shared" si="110"/>
        <v>0</v>
      </c>
      <c r="J174" s="32">
        <f t="shared" si="110"/>
        <v>0</v>
      </c>
      <c r="K174" s="23">
        <f t="shared" si="106"/>
        <v>69.599999999999994</v>
      </c>
    </row>
    <row r="175" spans="1:11" ht="29.25" customHeight="1" x14ac:dyDescent="0.25">
      <c r="A175" s="56"/>
      <c r="B175" s="73" t="s">
        <v>92</v>
      </c>
      <c r="C175" s="18" t="s">
        <v>8</v>
      </c>
      <c r="D175" s="33">
        <f>D176+D177+D178</f>
        <v>0</v>
      </c>
      <c r="E175" s="33">
        <f t="shared" ref="E175:J175" si="111">E176+E177+E178</f>
        <v>0</v>
      </c>
      <c r="F175" s="33">
        <f t="shared" si="111"/>
        <v>0</v>
      </c>
      <c r="G175" s="33">
        <f t="shared" si="111"/>
        <v>0</v>
      </c>
      <c r="H175" s="33">
        <f t="shared" si="111"/>
        <v>918.30000000000007</v>
      </c>
      <c r="I175" s="33">
        <f t="shared" si="111"/>
        <v>0</v>
      </c>
      <c r="J175" s="33">
        <f t="shared" si="111"/>
        <v>0</v>
      </c>
      <c r="K175" s="25">
        <f t="shared" si="106"/>
        <v>918.30000000000007</v>
      </c>
    </row>
    <row r="176" spans="1:11" ht="29.25" customHeight="1" x14ac:dyDescent="0.25">
      <c r="A176" s="56"/>
      <c r="B176" s="57"/>
      <c r="C176" s="18" t="s">
        <v>9</v>
      </c>
      <c r="D176" s="32">
        <v>0</v>
      </c>
      <c r="E176" s="32">
        <v>0</v>
      </c>
      <c r="F176" s="32">
        <v>0</v>
      </c>
      <c r="G176" s="32">
        <v>0</v>
      </c>
      <c r="H176" s="32">
        <v>900</v>
      </c>
      <c r="I176" s="32">
        <v>0</v>
      </c>
      <c r="J176" s="32">
        <v>0</v>
      </c>
      <c r="K176" s="25">
        <f t="shared" si="106"/>
        <v>900</v>
      </c>
    </row>
    <row r="177" spans="1:12" ht="29.25" customHeight="1" x14ac:dyDescent="0.25">
      <c r="A177" s="56"/>
      <c r="B177" s="57"/>
      <c r="C177" s="18" t="s">
        <v>10</v>
      </c>
      <c r="D177" s="32">
        <v>0</v>
      </c>
      <c r="E177" s="32">
        <v>0</v>
      </c>
      <c r="F177" s="32">
        <v>0</v>
      </c>
      <c r="G177" s="32">
        <v>0</v>
      </c>
      <c r="H177" s="32">
        <v>9.1</v>
      </c>
      <c r="I177" s="32">
        <v>0</v>
      </c>
      <c r="J177" s="32">
        <v>0</v>
      </c>
      <c r="K177" s="25">
        <f t="shared" si="106"/>
        <v>9.1</v>
      </c>
    </row>
    <row r="178" spans="1:12" ht="29.25" customHeight="1" x14ac:dyDescent="0.25">
      <c r="A178" s="56"/>
      <c r="B178" s="74"/>
      <c r="C178" s="18" t="s">
        <v>11</v>
      </c>
      <c r="D178" s="32">
        <v>0</v>
      </c>
      <c r="E178" s="32">
        <v>0</v>
      </c>
      <c r="F178" s="32">
        <v>0</v>
      </c>
      <c r="G178" s="32">
        <v>0</v>
      </c>
      <c r="H178" s="32">
        <v>9.1999999999999993</v>
      </c>
      <c r="I178" s="32">
        <v>0</v>
      </c>
      <c r="J178" s="32">
        <v>0</v>
      </c>
      <c r="K178" s="25">
        <f t="shared" si="90"/>
        <v>9.1999999999999993</v>
      </c>
    </row>
    <row r="179" spans="1:12" ht="29.25" customHeight="1" x14ac:dyDescent="0.25">
      <c r="A179" s="56"/>
      <c r="B179" s="44" t="s">
        <v>15</v>
      </c>
      <c r="C179" s="18" t="s">
        <v>8</v>
      </c>
      <c r="D179" s="33">
        <v>0</v>
      </c>
      <c r="E179" s="34">
        <f>SUM(E180:E182)</f>
        <v>2877</v>
      </c>
      <c r="F179" s="34">
        <f t="shared" ref="F179:J179" si="112">SUM(F180:F182)</f>
        <v>612.20000000000005</v>
      </c>
      <c r="G179" s="34">
        <f>SUM(G180:G182)</f>
        <v>2550.8000000000002</v>
      </c>
      <c r="H179" s="34">
        <f t="shared" si="112"/>
        <v>0</v>
      </c>
      <c r="I179" s="34">
        <f t="shared" si="112"/>
        <v>0</v>
      </c>
      <c r="J179" s="34">
        <f t="shared" si="112"/>
        <v>0</v>
      </c>
      <c r="K179" s="25">
        <f t="shared" si="90"/>
        <v>6040</v>
      </c>
    </row>
    <row r="180" spans="1:12" ht="29.25" customHeight="1" x14ac:dyDescent="0.25">
      <c r="A180" s="56"/>
      <c r="B180" s="45"/>
      <c r="C180" s="4" t="s">
        <v>9</v>
      </c>
      <c r="D180" s="24">
        <v>0</v>
      </c>
      <c r="E180" s="23">
        <v>2819.7</v>
      </c>
      <c r="F180" s="24">
        <v>600</v>
      </c>
      <c r="G180" s="24">
        <v>2500</v>
      </c>
      <c r="H180" s="24">
        <v>0</v>
      </c>
      <c r="I180" s="24">
        <v>0</v>
      </c>
      <c r="J180" s="24">
        <v>0</v>
      </c>
      <c r="K180" s="25">
        <f t="shared" si="90"/>
        <v>5919.7</v>
      </c>
    </row>
    <row r="181" spans="1:12" ht="29.25" customHeight="1" x14ac:dyDescent="0.25">
      <c r="A181" s="56"/>
      <c r="B181" s="45"/>
      <c r="C181" s="5" t="s">
        <v>10</v>
      </c>
      <c r="D181" s="24">
        <v>0</v>
      </c>
      <c r="E181" s="23">
        <v>28.5</v>
      </c>
      <c r="F181" s="24">
        <v>6.1</v>
      </c>
      <c r="G181" s="24">
        <v>25.3</v>
      </c>
      <c r="H181" s="24">
        <v>0</v>
      </c>
      <c r="I181" s="24">
        <v>0</v>
      </c>
      <c r="J181" s="24">
        <v>0</v>
      </c>
      <c r="K181" s="25">
        <f t="shared" si="90"/>
        <v>59.900000000000006</v>
      </c>
      <c r="L181" s="35"/>
    </row>
    <row r="182" spans="1:12" ht="29.25" customHeight="1" x14ac:dyDescent="0.25">
      <c r="A182" s="88"/>
      <c r="B182" s="46"/>
      <c r="C182" s="4" t="s">
        <v>14</v>
      </c>
      <c r="D182" s="24">
        <v>0</v>
      </c>
      <c r="E182" s="23">
        <v>28.8</v>
      </c>
      <c r="F182" s="24">
        <v>6.1</v>
      </c>
      <c r="G182" s="24">
        <v>25.5</v>
      </c>
      <c r="H182" s="24">
        <v>0</v>
      </c>
      <c r="I182" s="24">
        <v>0</v>
      </c>
      <c r="J182" s="24">
        <v>0</v>
      </c>
      <c r="K182" s="25">
        <f t="shared" si="90"/>
        <v>60.4</v>
      </c>
      <c r="L182" s="35"/>
    </row>
    <row r="183" spans="1:12" ht="29.25" customHeight="1" x14ac:dyDescent="0.25">
      <c r="A183" s="41" t="s">
        <v>44</v>
      </c>
      <c r="B183" s="21" t="s">
        <v>15</v>
      </c>
      <c r="C183" s="7" t="s">
        <v>23</v>
      </c>
      <c r="D183" s="24">
        <v>0</v>
      </c>
      <c r="E183" s="23">
        <f>E184+E185</f>
        <v>1764</v>
      </c>
      <c r="F183" s="23">
        <f t="shared" ref="F183:J183" si="113">F184+F185</f>
        <v>0</v>
      </c>
      <c r="G183" s="23">
        <f t="shared" si="113"/>
        <v>2669</v>
      </c>
      <c r="H183" s="23">
        <f t="shared" si="113"/>
        <v>0</v>
      </c>
      <c r="I183" s="23">
        <f t="shared" si="113"/>
        <v>0</v>
      </c>
      <c r="J183" s="23">
        <f t="shared" si="113"/>
        <v>0</v>
      </c>
      <c r="K183" s="25">
        <f t="shared" si="90"/>
        <v>4433</v>
      </c>
      <c r="L183" s="36"/>
    </row>
    <row r="184" spans="1:12" ht="29.25" customHeight="1" x14ac:dyDescent="0.25">
      <c r="A184" s="50"/>
      <c r="B184" s="17"/>
      <c r="C184" s="7" t="s">
        <v>10</v>
      </c>
      <c r="D184" s="24">
        <v>0</v>
      </c>
      <c r="E184" s="23">
        <v>1764</v>
      </c>
      <c r="F184" s="24">
        <v>0</v>
      </c>
      <c r="G184" s="24">
        <v>2633</v>
      </c>
      <c r="H184" s="24">
        <v>0</v>
      </c>
      <c r="I184" s="24">
        <v>0</v>
      </c>
      <c r="J184" s="24">
        <v>0</v>
      </c>
      <c r="K184" s="25">
        <f t="shared" si="90"/>
        <v>4397</v>
      </c>
      <c r="L184" s="36"/>
    </row>
    <row r="185" spans="1:12" ht="29.25" customHeight="1" x14ac:dyDescent="0.25">
      <c r="A185" s="51"/>
      <c r="B185" s="17"/>
      <c r="C185" s="7" t="s">
        <v>11</v>
      </c>
      <c r="D185" s="24">
        <v>0</v>
      </c>
      <c r="E185" s="23">
        <v>0</v>
      </c>
      <c r="F185" s="24">
        <v>0</v>
      </c>
      <c r="G185" s="24">
        <v>36</v>
      </c>
      <c r="H185" s="24">
        <v>0</v>
      </c>
      <c r="I185" s="24">
        <v>0</v>
      </c>
      <c r="J185" s="24">
        <v>0</v>
      </c>
      <c r="K185" s="25">
        <f t="shared" si="90"/>
        <v>36</v>
      </c>
      <c r="L185" s="36"/>
    </row>
    <row r="186" spans="1:12" ht="29.25" customHeight="1" x14ac:dyDescent="0.25">
      <c r="A186" s="41" t="s">
        <v>45</v>
      </c>
      <c r="B186" s="38" t="s">
        <v>15</v>
      </c>
      <c r="C186" s="7" t="s">
        <v>23</v>
      </c>
      <c r="D186" s="24">
        <f>D187</f>
        <v>0</v>
      </c>
      <c r="E186" s="24">
        <f t="shared" ref="E186:J186" si="114">E187</f>
        <v>0</v>
      </c>
      <c r="F186" s="24">
        <f t="shared" si="114"/>
        <v>83.7</v>
      </c>
      <c r="G186" s="24">
        <f t="shared" si="114"/>
        <v>0</v>
      </c>
      <c r="H186" s="24">
        <f t="shared" si="114"/>
        <v>0</v>
      </c>
      <c r="I186" s="24">
        <f t="shared" si="114"/>
        <v>0</v>
      </c>
      <c r="J186" s="24">
        <f t="shared" si="114"/>
        <v>0</v>
      </c>
      <c r="K186" s="25">
        <f t="shared" si="90"/>
        <v>83.7</v>
      </c>
      <c r="L186" s="36"/>
    </row>
    <row r="187" spans="1:12" ht="29.25" customHeight="1" x14ac:dyDescent="0.25">
      <c r="A187" s="53"/>
      <c r="B187" s="46"/>
      <c r="C187" s="7" t="s">
        <v>11</v>
      </c>
      <c r="D187" s="24">
        <v>0</v>
      </c>
      <c r="E187" s="23">
        <v>0</v>
      </c>
      <c r="F187" s="24">
        <v>83.7</v>
      </c>
      <c r="G187" s="24">
        <v>0</v>
      </c>
      <c r="H187" s="24">
        <v>0</v>
      </c>
      <c r="I187" s="24">
        <v>0</v>
      </c>
      <c r="J187" s="24">
        <v>0</v>
      </c>
      <c r="K187" s="25">
        <f t="shared" si="90"/>
        <v>83.7</v>
      </c>
      <c r="L187" s="36"/>
    </row>
    <row r="188" spans="1:12" ht="29.25" customHeight="1" x14ac:dyDescent="0.25">
      <c r="A188" s="20" t="s">
        <v>74</v>
      </c>
      <c r="B188" s="44" t="s">
        <v>92</v>
      </c>
      <c r="C188" s="7" t="s">
        <v>23</v>
      </c>
      <c r="D188" s="24">
        <f>D189+D190</f>
        <v>0</v>
      </c>
      <c r="E188" s="24">
        <f t="shared" ref="E188:J188" si="115">E189+E190</f>
        <v>0</v>
      </c>
      <c r="F188" s="24">
        <f t="shared" si="115"/>
        <v>0</v>
      </c>
      <c r="G188" s="24">
        <f t="shared" si="115"/>
        <v>0</v>
      </c>
      <c r="H188" s="24">
        <f t="shared" si="115"/>
        <v>7500</v>
      </c>
      <c r="I188" s="24">
        <f t="shared" si="115"/>
        <v>8000</v>
      </c>
      <c r="J188" s="24">
        <f t="shared" si="115"/>
        <v>7500</v>
      </c>
      <c r="K188" s="25">
        <f t="shared" si="90"/>
        <v>23000</v>
      </c>
      <c r="L188" s="36"/>
    </row>
    <row r="189" spans="1:12" ht="29.25" customHeight="1" x14ac:dyDescent="0.25">
      <c r="A189" s="20" t="s">
        <v>73</v>
      </c>
      <c r="B189" s="45"/>
      <c r="C189" s="7" t="s">
        <v>10</v>
      </c>
      <c r="D189" s="24">
        <v>0</v>
      </c>
      <c r="E189" s="23">
        <v>0</v>
      </c>
      <c r="F189" s="24">
        <v>0</v>
      </c>
      <c r="G189" s="24">
        <v>0</v>
      </c>
      <c r="H189" s="24">
        <v>0</v>
      </c>
      <c r="I189" s="24">
        <v>0</v>
      </c>
      <c r="J189" s="33">
        <v>0</v>
      </c>
      <c r="K189" s="25">
        <f t="shared" si="90"/>
        <v>0</v>
      </c>
      <c r="L189" s="36"/>
    </row>
    <row r="190" spans="1:12" ht="29.25" customHeight="1" x14ac:dyDescent="0.25">
      <c r="A190" s="20"/>
      <c r="B190" s="46"/>
      <c r="C190" s="7" t="s">
        <v>11</v>
      </c>
      <c r="D190" s="24">
        <v>0</v>
      </c>
      <c r="E190" s="23">
        <v>0</v>
      </c>
      <c r="F190" s="24">
        <v>0</v>
      </c>
      <c r="G190" s="24">
        <v>0</v>
      </c>
      <c r="H190" s="24">
        <v>7500</v>
      </c>
      <c r="I190" s="24">
        <v>8000</v>
      </c>
      <c r="J190" s="33">
        <v>7500</v>
      </c>
      <c r="K190" s="25">
        <f t="shared" si="90"/>
        <v>23000</v>
      </c>
      <c r="L190" s="36"/>
    </row>
    <row r="191" spans="1:12" ht="27.75" customHeight="1" x14ac:dyDescent="0.25">
      <c r="A191" s="19" t="s">
        <v>85</v>
      </c>
      <c r="B191" s="44" t="s">
        <v>92</v>
      </c>
      <c r="C191" s="7" t="s">
        <v>23</v>
      </c>
      <c r="D191" s="24">
        <f>D192+D193</f>
        <v>0</v>
      </c>
      <c r="E191" s="24">
        <f t="shared" ref="E191:J191" si="116">E192+E193</f>
        <v>0</v>
      </c>
      <c r="F191" s="24">
        <f t="shared" si="116"/>
        <v>0</v>
      </c>
      <c r="G191" s="24">
        <f t="shared" si="116"/>
        <v>0</v>
      </c>
      <c r="H191" s="24">
        <f t="shared" si="116"/>
        <v>500</v>
      </c>
      <c r="I191" s="24">
        <f t="shared" si="116"/>
        <v>1000</v>
      </c>
      <c r="J191" s="24">
        <f t="shared" si="116"/>
        <v>500</v>
      </c>
      <c r="K191" s="25">
        <f t="shared" si="90"/>
        <v>2000</v>
      </c>
      <c r="L191" s="36"/>
    </row>
    <row r="192" spans="1:12" ht="27.75" customHeight="1" x14ac:dyDescent="0.25">
      <c r="A192" s="20"/>
      <c r="B192" s="45"/>
      <c r="C192" s="7" t="s">
        <v>10</v>
      </c>
      <c r="D192" s="24">
        <v>0</v>
      </c>
      <c r="E192" s="23">
        <v>0</v>
      </c>
      <c r="F192" s="24">
        <v>0</v>
      </c>
      <c r="G192" s="24">
        <v>0</v>
      </c>
      <c r="H192" s="24">
        <v>0</v>
      </c>
      <c r="I192" s="24">
        <v>0</v>
      </c>
      <c r="J192" s="33">
        <v>0</v>
      </c>
      <c r="K192" s="25">
        <f t="shared" si="90"/>
        <v>0</v>
      </c>
      <c r="L192" s="36"/>
    </row>
    <row r="193" spans="1:12" ht="27.75" customHeight="1" x14ac:dyDescent="0.25">
      <c r="A193" s="20"/>
      <c r="B193" s="46"/>
      <c r="C193" s="7" t="s">
        <v>11</v>
      </c>
      <c r="D193" s="24">
        <v>0</v>
      </c>
      <c r="E193" s="23">
        <v>0</v>
      </c>
      <c r="F193" s="24">
        <v>0</v>
      </c>
      <c r="G193" s="24">
        <v>0</v>
      </c>
      <c r="H193" s="24">
        <v>500</v>
      </c>
      <c r="I193" s="24">
        <v>1000</v>
      </c>
      <c r="J193" s="33">
        <v>500</v>
      </c>
      <c r="K193" s="25">
        <f t="shared" si="90"/>
        <v>2000</v>
      </c>
      <c r="L193" s="36"/>
    </row>
    <row r="194" spans="1:12" ht="27.75" customHeight="1" x14ac:dyDescent="0.25">
      <c r="A194" s="19" t="s">
        <v>75</v>
      </c>
      <c r="B194" s="44" t="s">
        <v>93</v>
      </c>
      <c r="C194" s="7" t="s">
        <v>23</v>
      </c>
      <c r="D194" s="24">
        <f>D195+D196</f>
        <v>0</v>
      </c>
      <c r="E194" s="24">
        <f t="shared" ref="E194:J194" si="117">E195+E196</f>
        <v>0</v>
      </c>
      <c r="F194" s="24">
        <f t="shared" si="117"/>
        <v>0</v>
      </c>
      <c r="G194" s="24">
        <f t="shared" si="117"/>
        <v>0</v>
      </c>
      <c r="H194" s="24">
        <f t="shared" si="117"/>
        <v>500</v>
      </c>
      <c r="I194" s="24">
        <f t="shared" si="117"/>
        <v>595</v>
      </c>
      <c r="J194" s="24">
        <f t="shared" si="117"/>
        <v>500</v>
      </c>
      <c r="K194" s="25">
        <f t="shared" si="90"/>
        <v>1595</v>
      </c>
      <c r="L194" s="36"/>
    </row>
    <row r="195" spans="1:12" ht="27.75" customHeight="1" x14ac:dyDescent="0.25">
      <c r="A195" s="20"/>
      <c r="B195" s="45"/>
      <c r="C195" s="7" t="s">
        <v>10</v>
      </c>
      <c r="D195" s="24">
        <v>0</v>
      </c>
      <c r="E195" s="23">
        <v>0</v>
      </c>
      <c r="F195" s="24">
        <v>0</v>
      </c>
      <c r="G195" s="24">
        <v>0</v>
      </c>
      <c r="H195" s="24">
        <v>0</v>
      </c>
      <c r="I195" s="24">
        <v>0</v>
      </c>
      <c r="J195" s="33">
        <v>0</v>
      </c>
      <c r="K195" s="25">
        <f t="shared" si="90"/>
        <v>0</v>
      </c>
      <c r="L195" s="36"/>
    </row>
    <row r="196" spans="1:12" ht="27.75" customHeight="1" x14ac:dyDescent="0.25">
      <c r="A196" s="20"/>
      <c r="B196" s="46"/>
      <c r="C196" s="7" t="s">
        <v>11</v>
      </c>
      <c r="D196" s="24">
        <v>0</v>
      </c>
      <c r="E196" s="23">
        <v>0</v>
      </c>
      <c r="F196" s="24">
        <v>0</v>
      </c>
      <c r="G196" s="24">
        <v>0</v>
      </c>
      <c r="H196" s="24">
        <v>500</v>
      </c>
      <c r="I196" s="24">
        <v>595</v>
      </c>
      <c r="J196" s="33">
        <v>500</v>
      </c>
      <c r="K196" s="25">
        <f t="shared" si="90"/>
        <v>1595</v>
      </c>
      <c r="L196" s="36"/>
    </row>
    <row r="197" spans="1:12" ht="27.75" customHeight="1" x14ac:dyDescent="0.25">
      <c r="A197" s="19" t="s">
        <v>77</v>
      </c>
      <c r="B197" s="44" t="s">
        <v>92</v>
      </c>
      <c r="C197" s="7" t="s">
        <v>23</v>
      </c>
      <c r="D197" s="24">
        <f>D198+D199</f>
        <v>0</v>
      </c>
      <c r="E197" s="24">
        <f t="shared" ref="E197:I197" si="118">E198+E199</f>
        <v>0</v>
      </c>
      <c r="F197" s="24">
        <f t="shared" si="118"/>
        <v>0</v>
      </c>
      <c r="G197" s="24">
        <f t="shared" si="118"/>
        <v>0</v>
      </c>
      <c r="H197" s="24">
        <f t="shared" si="118"/>
        <v>349</v>
      </c>
      <c r="I197" s="24">
        <f t="shared" si="118"/>
        <v>1671</v>
      </c>
      <c r="J197" s="24">
        <f>J198+J199</f>
        <v>411</v>
      </c>
      <c r="K197" s="25">
        <f t="shared" si="90"/>
        <v>2431</v>
      </c>
      <c r="L197" s="36"/>
    </row>
    <row r="198" spans="1:12" ht="27.75" customHeight="1" x14ac:dyDescent="0.25">
      <c r="A198" s="20"/>
      <c r="B198" s="45"/>
      <c r="C198" s="7" t="s">
        <v>10</v>
      </c>
      <c r="D198" s="24">
        <v>0</v>
      </c>
      <c r="E198" s="23">
        <v>0</v>
      </c>
      <c r="F198" s="24">
        <v>0</v>
      </c>
      <c r="G198" s="24">
        <v>0</v>
      </c>
      <c r="H198" s="24">
        <v>0</v>
      </c>
      <c r="I198" s="24">
        <v>0</v>
      </c>
      <c r="J198" s="33">
        <v>0</v>
      </c>
      <c r="K198" s="25">
        <f t="shared" si="90"/>
        <v>0</v>
      </c>
      <c r="L198" s="36"/>
    </row>
    <row r="199" spans="1:12" ht="27.75" customHeight="1" x14ac:dyDescent="0.25">
      <c r="A199" s="20"/>
      <c r="B199" s="46"/>
      <c r="C199" s="7" t="s">
        <v>76</v>
      </c>
      <c r="D199" s="24">
        <v>0</v>
      </c>
      <c r="E199" s="23">
        <v>0</v>
      </c>
      <c r="F199" s="24">
        <v>0</v>
      </c>
      <c r="G199" s="24">
        <v>0</v>
      </c>
      <c r="H199" s="24">
        <v>349</v>
      </c>
      <c r="I199" s="24">
        <v>1671</v>
      </c>
      <c r="J199" s="33">
        <v>411</v>
      </c>
      <c r="K199" s="25">
        <f t="shared" si="90"/>
        <v>2431</v>
      </c>
      <c r="L199" s="36"/>
    </row>
    <row r="200" spans="1:12" ht="27.75" customHeight="1" x14ac:dyDescent="0.25">
      <c r="A200" s="52" t="s">
        <v>78</v>
      </c>
      <c r="B200" s="44" t="s">
        <v>92</v>
      </c>
      <c r="C200" s="7" t="s">
        <v>23</v>
      </c>
      <c r="D200" s="24">
        <f>D201+D202</f>
        <v>0</v>
      </c>
      <c r="E200" s="24">
        <f t="shared" ref="E200:J200" si="119">E201+E202</f>
        <v>0</v>
      </c>
      <c r="F200" s="24">
        <f t="shared" si="119"/>
        <v>0</v>
      </c>
      <c r="G200" s="24">
        <f t="shared" si="119"/>
        <v>0</v>
      </c>
      <c r="H200" s="24">
        <f>H201+H202</f>
        <v>801</v>
      </c>
      <c r="I200" s="24">
        <f>I201+I202</f>
        <v>2272</v>
      </c>
      <c r="J200" s="24">
        <f t="shared" si="119"/>
        <v>1172</v>
      </c>
      <c r="K200" s="25">
        <f t="shared" si="90"/>
        <v>4245</v>
      </c>
      <c r="L200" s="6"/>
    </row>
    <row r="201" spans="1:12" ht="27.75" customHeight="1" x14ac:dyDescent="0.25">
      <c r="A201" s="54"/>
      <c r="B201" s="45"/>
      <c r="C201" s="7" t="s">
        <v>10</v>
      </c>
      <c r="D201" s="24">
        <v>0</v>
      </c>
      <c r="E201" s="23">
        <v>0</v>
      </c>
      <c r="F201" s="24">
        <v>0</v>
      </c>
      <c r="G201" s="24">
        <v>0</v>
      </c>
      <c r="H201" s="24">
        <v>0</v>
      </c>
      <c r="I201" s="24">
        <v>0</v>
      </c>
      <c r="J201" s="33">
        <v>0</v>
      </c>
      <c r="K201" s="25">
        <f t="shared" si="90"/>
        <v>0</v>
      </c>
      <c r="L201" s="6"/>
    </row>
    <row r="202" spans="1:12" ht="27.75" customHeight="1" x14ac:dyDescent="0.25">
      <c r="A202" s="20"/>
      <c r="B202" s="46"/>
      <c r="C202" s="7" t="s">
        <v>11</v>
      </c>
      <c r="D202" s="24">
        <v>0</v>
      </c>
      <c r="E202" s="23">
        <v>0</v>
      </c>
      <c r="F202" s="24">
        <v>0</v>
      </c>
      <c r="G202" s="24">
        <v>0</v>
      </c>
      <c r="H202" s="24">
        <v>801</v>
      </c>
      <c r="I202" s="24">
        <v>2272</v>
      </c>
      <c r="J202" s="33">
        <v>1172</v>
      </c>
      <c r="K202" s="25">
        <f t="shared" si="90"/>
        <v>4245</v>
      </c>
      <c r="L202" s="6"/>
    </row>
    <row r="203" spans="1:12" ht="27.75" customHeight="1" x14ac:dyDescent="0.25">
      <c r="A203" s="55" t="s">
        <v>64</v>
      </c>
      <c r="B203" s="38" t="s">
        <v>15</v>
      </c>
      <c r="C203" s="7" t="s">
        <v>8</v>
      </c>
      <c r="D203" s="25">
        <f>D206</f>
        <v>6530.5</v>
      </c>
      <c r="E203" s="25">
        <f t="shared" ref="E203:J203" si="120">E206</f>
        <v>0</v>
      </c>
      <c r="F203" s="25">
        <f t="shared" si="120"/>
        <v>0</v>
      </c>
      <c r="G203" s="25">
        <f t="shared" si="120"/>
        <v>0</v>
      </c>
      <c r="H203" s="25">
        <f t="shared" si="120"/>
        <v>0</v>
      </c>
      <c r="I203" s="25">
        <f t="shared" si="120"/>
        <v>0</v>
      </c>
      <c r="J203" s="25">
        <f t="shared" si="120"/>
        <v>0</v>
      </c>
      <c r="K203" s="25">
        <f t="shared" si="90"/>
        <v>6530.5</v>
      </c>
      <c r="L203" s="6"/>
    </row>
    <row r="204" spans="1:12" ht="27.75" customHeight="1" x14ac:dyDescent="0.25">
      <c r="A204" s="42"/>
      <c r="B204" s="39"/>
      <c r="C204" s="7" t="s">
        <v>9</v>
      </c>
      <c r="D204" s="25">
        <f>D207</f>
        <v>6530.5</v>
      </c>
      <c r="E204" s="25">
        <f t="shared" ref="E204:H204" si="121">E207</f>
        <v>0</v>
      </c>
      <c r="F204" s="25">
        <f t="shared" si="121"/>
        <v>0</v>
      </c>
      <c r="G204" s="25">
        <f t="shared" si="121"/>
        <v>0</v>
      </c>
      <c r="H204" s="25">
        <f t="shared" si="121"/>
        <v>0</v>
      </c>
      <c r="I204" s="25">
        <v>0</v>
      </c>
      <c r="J204" s="25">
        <v>0</v>
      </c>
      <c r="K204" s="25">
        <f t="shared" si="90"/>
        <v>6530.5</v>
      </c>
      <c r="L204" s="6"/>
    </row>
    <row r="205" spans="1:12" ht="27.75" customHeight="1" x14ac:dyDescent="0.25">
      <c r="A205" s="43"/>
      <c r="B205" s="40"/>
      <c r="C205" s="8" t="s">
        <v>10</v>
      </c>
      <c r="D205" s="24">
        <f>D208</f>
        <v>0</v>
      </c>
      <c r="E205" s="24">
        <f t="shared" ref="E205:G205" si="122">E208</f>
        <v>0</v>
      </c>
      <c r="F205" s="24">
        <f t="shared" si="122"/>
        <v>0</v>
      </c>
      <c r="G205" s="24">
        <f t="shared" si="122"/>
        <v>0</v>
      </c>
      <c r="H205" s="24">
        <v>0</v>
      </c>
      <c r="I205" s="24">
        <v>0</v>
      </c>
      <c r="J205" s="24">
        <v>0</v>
      </c>
      <c r="K205" s="25">
        <f t="shared" si="90"/>
        <v>0</v>
      </c>
      <c r="L205" s="6"/>
    </row>
    <row r="206" spans="1:12" ht="27.75" customHeight="1" x14ac:dyDescent="0.25">
      <c r="A206" s="41" t="s">
        <v>46</v>
      </c>
      <c r="B206" s="38" t="s">
        <v>15</v>
      </c>
      <c r="C206" s="7" t="s">
        <v>8</v>
      </c>
      <c r="D206" s="25">
        <f>D207+D208</f>
        <v>6530.5</v>
      </c>
      <c r="E206" s="25">
        <f t="shared" ref="E206:J206" si="123">E207+E208</f>
        <v>0</v>
      </c>
      <c r="F206" s="25">
        <f t="shared" si="123"/>
        <v>0</v>
      </c>
      <c r="G206" s="25">
        <f t="shared" si="123"/>
        <v>0</v>
      </c>
      <c r="H206" s="25">
        <f t="shared" si="123"/>
        <v>0</v>
      </c>
      <c r="I206" s="25">
        <f t="shared" si="123"/>
        <v>0</v>
      </c>
      <c r="J206" s="25">
        <f t="shared" si="123"/>
        <v>0</v>
      </c>
      <c r="K206" s="25">
        <f t="shared" si="90"/>
        <v>6530.5</v>
      </c>
      <c r="L206" s="6"/>
    </row>
    <row r="207" spans="1:12" ht="27.75" customHeight="1" x14ac:dyDescent="0.25">
      <c r="A207" s="50"/>
      <c r="B207" s="39"/>
      <c r="C207" s="7" t="s">
        <v>9</v>
      </c>
      <c r="D207" s="25">
        <v>6530.5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f t="shared" si="90"/>
        <v>6530.5</v>
      </c>
      <c r="L207" s="6"/>
    </row>
    <row r="208" spans="1:12" ht="27.75" customHeight="1" x14ac:dyDescent="0.25">
      <c r="A208" s="51"/>
      <c r="B208" s="40"/>
      <c r="C208" s="7" t="s">
        <v>10</v>
      </c>
      <c r="D208" s="24">
        <v>0</v>
      </c>
      <c r="E208" s="24">
        <v>0</v>
      </c>
      <c r="F208" s="24">
        <v>0</v>
      </c>
      <c r="G208" s="29">
        <v>0</v>
      </c>
      <c r="H208" s="29">
        <v>0</v>
      </c>
      <c r="I208" s="29">
        <v>0</v>
      </c>
      <c r="J208" s="29">
        <v>0</v>
      </c>
      <c r="K208" s="25">
        <f t="shared" si="90"/>
        <v>0</v>
      </c>
      <c r="L208" s="6"/>
    </row>
    <row r="209" spans="1:12" ht="27.75" customHeight="1" x14ac:dyDescent="0.25">
      <c r="A209" s="55" t="s">
        <v>65</v>
      </c>
      <c r="B209" s="38" t="s">
        <v>92</v>
      </c>
      <c r="C209" s="7" t="s">
        <v>8</v>
      </c>
      <c r="D209" s="24">
        <f>D212</f>
        <v>0</v>
      </c>
      <c r="E209" s="24">
        <f t="shared" ref="E209:J209" si="124">E212</f>
        <v>0</v>
      </c>
      <c r="F209" s="24">
        <f t="shared" si="124"/>
        <v>0</v>
      </c>
      <c r="G209" s="24">
        <f t="shared" si="124"/>
        <v>0</v>
      </c>
      <c r="H209" s="24">
        <f t="shared" si="124"/>
        <v>0</v>
      </c>
      <c r="I209" s="24">
        <f t="shared" si="124"/>
        <v>0</v>
      </c>
      <c r="J209" s="24">
        <f t="shared" si="124"/>
        <v>0</v>
      </c>
      <c r="K209" s="25">
        <f t="shared" si="90"/>
        <v>0</v>
      </c>
      <c r="L209" s="6"/>
    </row>
    <row r="210" spans="1:12" ht="27.75" customHeight="1" x14ac:dyDescent="0.25">
      <c r="A210" s="42"/>
      <c r="B210" s="39"/>
      <c r="C210" s="7" t="s">
        <v>9</v>
      </c>
      <c r="D210" s="24">
        <f t="shared" ref="D210:J210" si="125">D213</f>
        <v>0</v>
      </c>
      <c r="E210" s="24">
        <f t="shared" si="125"/>
        <v>0</v>
      </c>
      <c r="F210" s="24">
        <f t="shared" si="125"/>
        <v>0</v>
      </c>
      <c r="G210" s="24">
        <f t="shared" si="125"/>
        <v>0</v>
      </c>
      <c r="H210" s="24">
        <f t="shared" si="125"/>
        <v>0</v>
      </c>
      <c r="I210" s="24">
        <f t="shared" si="125"/>
        <v>0</v>
      </c>
      <c r="J210" s="24">
        <f t="shared" si="125"/>
        <v>0</v>
      </c>
      <c r="K210" s="25">
        <f t="shared" si="90"/>
        <v>0</v>
      </c>
      <c r="L210" s="6"/>
    </row>
    <row r="211" spans="1:12" ht="27.75" customHeight="1" x14ac:dyDescent="0.25">
      <c r="A211" s="43"/>
      <c r="B211" s="40"/>
      <c r="C211" s="7" t="s">
        <v>10</v>
      </c>
      <c r="D211" s="24">
        <f t="shared" ref="D211:J211" si="126">D214</f>
        <v>0</v>
      </c>
      <c r="E211" s="24">
        <f t="shared" si="126"/>
        <v>0</v>
      </c>
      <c r="F211" s="24">
        <f t="shared" si="126"/>
        <v>0</v>
      </c>
      <c r="G211" s="24">
        <f t="shared" si="126"/>
        <v>0</v>
      </c>
      <c r="H211" s="24">
        <f t="shared" si="126"/>
        <v>0</v>
      </c>
      <c r="I211" s="24">
        <f t="shared" si="126"/>
        <v>0</v>
      </c>
      <c r="J211" s="24">
        <f t="shared" si="126"/>
        <v>0</v>
      </c>
      <c r="K211" s="25">
        <f t="shared" si="90"/>
        <v>0</v>
      </c>
      <c r="L211" s="6"/>
    </row>
    <row r="212" spans="1:12" ht="27.75" customHeight="1" x14ac:dyDescent="0.25">
      <c r="A212" s="41" t="s">
        <v>47</v>
      </c>
      <c r="B212" s="38" t="s">
        <v>92</v>
      </c>
      <c r="C212" s="7" t="s">
        <v>8</v>
      </c>
      <c r="D212" s="24">
        <f t="shared" ref="D212:J212" si="127">D213+D214</f>
        <v>0</v>
      </c>
      <c r="E212" s="24">
        <f t="shared" si="127"/>
        <v>0</v>
      </c>
      <c r="F212" s="24">
        <f t="shared" si="127"/>
        <v>0</v>
      </c>
      <c r="G212" s="24">
        <f t="shared" si="127"/>
        <v>0</v>
      </c>
      <c r="H212" s="24">
        <f t="shared" si="127"/>
        <v>0</v>
      </c>
      <c r="I212" s="24">
        <f t="shared" si="127"/>
        <v>0</v>
      </c>
      <c r="J212" s="24">
        <f t="shared" si="127"/>
        <v>0</v>
      </c>
      <c r="K212" s="25">
        <f t="shared" si="90"/>
        <v>0</v>
      </c>
      <c r="L212" s="6"/>
    </row>
    <row r="213" spans="1:12" ht="27.75" customHeight="1" x14ac:dyDescent="0.25">
      <c r="A213" s="50"/>
      <c r="B213" s="39"/>
      <c r="C213" s="7" t="s">
        <v>9</v>
      </c>
      <c r="D213" s="24">
        <v>0</v>
      </c>
      <c r="E213" s="23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5">
        <f t="shared" si="90"/>
        <v>0</v>
      </c>
      <c r="L213" s="6"/>
    </row>
    <row r="214" spans="1:12" ht="27.75" customHeight="1" x14ac:dyDescent="0.25">
      <c r="A214" s="51"/>
      <c r="B214" s="40"/>
      <c r="C214" s="7" t="s">
        <v>10</v>
      </c>
      <c r="D214" s="24">
        <v>0</v>
      </c>
      <c r="E214" s="23">
        <v>0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5">
        <f t="shared" si="90"/>
        <v>0</v>
      </c>
      <c r="L214" s="6"/>
    </row>
    <row r="215" spans="1:12" ht="27.75" customHeight="1" x14ac:dyDescent="0.25">
      <c r="A215" s="84" t="s">
        <v>66</v>
      </c>
      <c r="B215" s="38" t="s">
        <v>7</v>
      </c>
      <c r="C215" s="7" t="s">
        <v>8</v>
      </c>
      <c r="D215" s="24">
        <f>D218+D221</f>
        <v>0</v>
      </c>
      <c r="E215" s="24">
        <f t="shared" ref="E215:J215" si="128">E218+E221</f>
        <v>0</v>
      </c>
      <c r="F215" s="24">
        <f t="shared" si="128"/>
        <v>0</v>
      </c>
      <c r="G215" s="24">
        <f t="shared" si="128"/>
        <v>4187.6000000000004</v>
      </c>
      <c r="H215" s="24">
        <f t="shared" si="128"/>
        <v>925</v>
      </c>
      <c r="I215" s="24">
        <f t="shared" si="128"/>
        <v>675</v>
      </c>
      <c r="J215" s="24">
        <f t="shared" si="128"/>
        <v>0</v>
      </c>
      <c r="K215" s="25">
        <f t="shared" si="90"/>
        <v>5787.6</v>
      </c>
      <c r="L215" s="6"/>
    </row>
    <row r="216" spans="1:12" ht="27.75" customHeight="1" x14ac:dyDescent="0.25">
      <c r="A216" s="85"/>
      <c r="B216" s="39"/>
      <c r="C216" s="7" t="s">
        <v>10</v>
      </c>
      <c r="D216" s="24">
        <f>D219+D222</f>
        <v>0</v>
      </c>
      <c r="E216" s="24">
        <f t="shared" ref="E216:J216" si="129">E219+E222</f>
        <v>0</v>
      </c>
      <c r="F216" s="24">
        <f t="shared" si="129"/>
        <v>0</v>
      </c>
      <c r="G216" s="24">
        <f t="shared" si="129"/>
        <v>3275</v>
      </c>
      <c r="H216" s="24">
        <f t="shared" si="129"/>
        <v>0</v>
      </c>
      <c r="I216" s="24">
        <f t="shared" si="129"/>
        <v>0</v>
      </c>
      <c r="J216" s="24">
        <f t="shared" si="129"/>
        <v>0</v>
      </c>
      <c r="K216" s="25">
        <f t="shared" si="90"/>
        <v>3275</v>
      </c>
      <c r="L216" s="6"/>
    </row>
    <row r="217" spans="1:12" ht="27.75" customHeight="1" x14ac:dyDescent="0.25">
      <c r="A217" s="85"/>
      <c r="B217" s="40"/>
      <c r="C217" s="7" t="s">
        <v>11</v>
      </c>
      <c r="D217" s="24">
        <f>D220+D223</f>
        <v>0</v>
      </c>
      <c r="E217" s="24">
        <f t="shared" ref="E217:J217" si="130">E220+E223</f>
        <v>0</v>
      </c>
      <c r="F217" s="24">
        <f t="shared" si="130"/>
        <v>0</v>
      </c>
      <c r="G217" s="24">
        <f t="shared" si="130"/>
        <v>912.6</v>
      </c>
      <c r="H217" s="24">
        <f t="shared" si="130"/>
        <v>925</v>
      </c>
      <c r="I217" s="24">
        <f t="shared" si="130"/>
        <v>675</v>
      </c>
      <c r="J217" s="24">
        <f t="shared" si="130"/>
        <v>0</v>
      </c>
      <c r="K217" s="25">
        <f t="shared" si="90"/>
        <v>2512.6</v>
      </c>
      <c r="L217" s="6"/>
    </row>
    <row r="218" spans="1:12" ht="27.75" customHeight="1" x14ac:dyDescent="0.25">
      <c r="A218" s="85"/>
      <c r="B218" s="38" t="s">
        <v>92</v>
      </c>
      <c r="C218" s="7" t="s">
        <v>8</v>
      </c>
      <c r="D218" s="24">
        <f t="shared" ref="D218:F218" si="131">D219+D220</f>
        <v>0</v>
      </c>
      <c r="E218" s="24">
        <f t="shared" si="131"/>
        <v>0</v>
      </c>
      <c r="F218" s="24">
        <f t="shared" si="131"/>
        <v>0</v>
      </c>
      <c r="G218" s="24">
        <f t="shared" ref="G218:G220" si="132">G224</f>
        <v>3900</v>
      </c>
      <c r="H218" s="24">
        <f>SUM(H219:H220)</f>
        <v>925</v>
      </c>
      <c r="I218" s="24">
        <f t="shared" ref="I218:J218" si="133">I224</f>
        <v>675</v>
      </c>
      <c r="J218" s="24">
        <f t="shared" si="133"/>
        <v>0</v>
      </c>
      <c r="K218" s="25">
        <f t="shared" si="90"/>
        <v>5500</v>
      </c>
      <c r="L218" s="6"/>
    </row>
    <row r="219" spans="1:12" ht="27.75" customHeight="1" x14ac:dyDescent="0.25">
      <c r="A219" s="85"/>
      <c r="B219" s="39"/>
      <c r="C219" s="7" t="s">
        <v>10</v>
      </c>
      <c r="D219" s="24">
        <v>0</v>
      </c>
      <c r="E219" s="23">
        <v>0</v>
      </c>
      <c r="F219" s="24">
        <v>0</v>
      </c>
      <c r="G219" s="24">
        <f t="shared" si="132"/>
        <v>3275</v>
      </c>
      <c r="H219" s="24">
        <f t="shared" ref="H219:J219" si="134">H225</f>
        <v>0</v>
      </c>
      <c r="I219" s="24">
        <f t="shared" si="134"/>
        <v>0</v>
      </c>
      <c r="J219" s="24">
        <f t="shared" si="134"/>
        <v>0</v>
      </c>
      <c r="K219" s="25">
        <f t="shared" si="90"/>
        <v>3275</v>
      </c>
      <c r="L219" s="6"/>
    </row>
    <row r="220" spans="1:12" ht="27.75" customHeight="1" x14ac:dyDescent="0.25">
      <c r="A220" s="85"/>
      <c r="B220" s="40"/>
      <c r="C220" s="7" t="s">
        <v>11</v>
      </c>
      <c r="D220" s="24">
        <v>0</v>
      </c>
      <c r="E220" s="23">
        <v>0</v>
      </c>
      <c r="F220" s="24">
        <v>0</v>
      </c>
      <c r="G220" s="24">
        <f t="shared" si="132"/>
        <v>625</v>
      </c>
      <c r="H220" s="24">
        <f>H226+H232</f>
        <v>925</v>
      </c>
      <c r="I220" s="24">
        <f>I226+I232</f>
        <v>675</v>
      </c>
      <c r="J220" s="24">
        <f t="shared" ref="J220" si="135">J226</f>
        <v>0</v>
      </c>
      <c r="K220" s="25">
        <f>SUM(D220:J220)</f>
        <v>2225</v>
      </c>
      <c r="L220" s="6"/>
    </row>
    <row r="221" spans="1:12" ht="25.5" customHeight="1" x14ac:dyDescent="0.25">
      <c r="A221" s="85"/>
      <c r="B221" s="38" t="s">
        <v>15</v>
      </c>
      <c r="C221" s="7" t="s">
        <v>8</v>
      </c>
      <c r="D221" s="23">
        <v>0</v>
      </c>
      <c r="E221" s="22">
        <v>0</v>
      </c>
      <c r="F221" s="22">
        <v>0</v>
      </c>
      <c r="G221" s="22">
        <f>G233+G236</f>
        <v>287.60000000000002</v>
      </c>
      <c r="H221" s="22">
        <f t="shared" ref="H221:J221" si="136">H233</f>
        <v>0</v>
      </c>
      <c r="I221" s="22">
        <f t="shared" si="136"/>
        <v>0</v>
      </c>
      <c r="J221" s="22">
        <f t="shared" si="136"/>
        <v>0</v>
      </c>
      <c r="K221" s="25">
        <f t="shared" si="90"/>
        <v>287.60000000000002</v>
      </c>
      <c r="L221" s="6"/>
    </row>
    <row r="222" spans="1:12" ht="32.25" customHeight="1" x14ac:dyDescent="0.25">
      <c r="A222" s="85"/>
      <c r="B222" s="39"/>
      <c r="C222" s="7" t="s">
        <v>10</v>
      </c>
      <c r="D222" s="23">
        <v>0</v>
      </c>
      <c r="E222" s="22">
        <v>0</v>
      </c>
      <c r="F222" s="22">
        <v>0</v>
      </c>
      <c r="G222" s="22">
        <f>G234</f>
        <v>0</v>
      </c>
      <c r="H222" s="22">
        <f t="shared" ref="H222:J222" si="137">H234</f>
        <v>0</v>
      </c>
      <c r="I222" s="22">
        <f t="shared" si="137"/>
        <v>0</v>
      </c>
      <c r="J222" s="22">
        <f t="shared" si="137"/>
        <v>0</v>
      </c>
      <c r="K222" s="25">
        <f t="shared" si="90"/>
        <v>0</v>
      </c>
      <c r="L222" s="6"/>
    </row>
    <row r="223" spans="1:12" ht="25.5" customHeight="1" x14ac:dyDescent="0.25">
      <c r="A223" s="86"/>
      <c r="B223" s="40"/>
      <c r="C223" s="7" t="s">
        <v>11</v>
      </c>
      <c r="D223" s="23">
        <v>0</v>
      </c>
      <c r="E223" s="22">
        <v>0</v>
      </c>
      <c r="F223" s="22">
        <v>0</v>
      </c>
      <c r="G223" s="22">
        <f>G235+G236</f>
        <v>287.60000000000002</v>
      </c>
      <c r="H223" s="22">
        <f t="shared" ref="H223:J223" si="138">H235</f>
        <v>0</v>
      </c>
      <c r="I223" s="22">
        <f t="shared" si="138"/>
        <v>0</v>
      </c>
      <c r="J223" s="22">
        <f t="shared" si="138"/>
        <v>0</v>
      </c>
      <c r="K223" s="25">
        <f t="shared" si="90"/>
        <v>287.60000000000002</v>
      </c>
    </row>
    <row r="224" spans="1:12" ht="27.75" customHeight="1" x14ac:dyDescent="0.25">
      <c r="A224" s="41" t="s">
        <v>67</v>
      </c>
      <c r="B224" s="38" t="s">
        <v>92</v>
      </c>
      <c r="C224" s="7" t="s">
        <v>8</v>
      </c>
      <c r="D224" s="24">
        <f t="shared" ref="D224:J224" si="139">D225+D226</f>
        <v>0</v>
      </c>
      <c r="E224" s="24">
        <f t="shared" si="139"/>
        <v>0</v>
      </c>
      <c r="F224" s="24">
        <f t="shared" si="139"/>
        <v>0</v>
      </c>
      <c r="G224" s="24">
        <f t="shared" si="139"/>
        <v>3900</v>
      </c>
      <c r="H224" s="24">
        <f t="shared" si="139"/>
        <v>675</v>
      </c>
      <c r="I224" s="24">
        <f t="shared" si="139"/>
        <v>675</v>
      </c>
      <c r="J224" s="24">
        <f t="shared" si="139"/>
        <v>0</v>
      </c>
      <c r="K224" s="25">
        <f t="shared" si="90"/>
        <v>5250</v>
      </c>
      <c r="L224" s="2"/>
    </row>
    <row r="225" spans="1:11" ht="27.75" customHeight="1" x14ac:dyDescent="0.25">
      <c r="A225" s="42"/>
      <c r="B225" s="39"/>
      <c r="C225" s="7" t="s">
        <v>10</v>
      </c>
      <c r="D225" s="24">
        <v>0</v>
      </c>
      <c r="E225" s="23">
        <v>0</v>
      </c>
      <c r="F225" s="24">
        <v>0</v>
      </c>
      <c r="G225" s="24">
        <v>3275</v>
      </c>
      <c r="H225" s="24">
        <v>0</v>
      </c>
      <c r="I225" s="24">
        <v>0</v>
      </c>
      <c r="J225" s="24">
        <v>0</v>
      </c>
      <c r="K225" s="25">
        <f t="shared" si="90"/>
        <v>3275</v>
      </c>
    </row>
    <row r="226" spans="1:11" ht="26.25" customHeight="1" x14ac:dyDescent="0.25">
      <c r="A226" s="43"/>
      <c r="B226" s="40"/>
      <c r="C226" s="7" t="s">
        <v>11</v>
      </c>
      <c r="D226" s="24">
        <v>0</v>
      </c>
      <c r="E226" s="23">
        <v>0</v>
      </c>
      <c r="F226" s="24">
        <v>0</v>
      </c>
      <c r="G226" s="24">
        <v>625</v>
      </c>
      <c r="H226" s="24">
        <v>675</v>
      </c>
      <c r="I226" s="24">
        <v>675</v>
      </c>
      <c r="J226" s="24">
        <v>0</v>
      </c>
      <c r="K226" s="25">
        <f t="shared" si="90"/>
        <v>1975</v>
      </c>
    </row>
    <row r="227" spans="1:11" ht="26.25" customHeight="1" x14ac:dyDescent="0.25">
      <c r="A227" s="41" t="s">
        <v>69</v>
      </c>
      <c r="B227" s="38" t="s">
        <v>7</v>
      </c>
      <c r="C227" s="7" t="s">
        <v>8</v>
      </c>
      <c r="D227" s="23">
        <v>0</v>
      </c>
      <c r="E227" s="22">
        <v>0</v>
      </c>
      <c r="F227" s="22">
        <v>0</v>
      </c>
      <c r="G227" s="24">
        <f>SUM(G228:G229)</f>
        <v>200</v>
      </c>
      <c r="H227" s="24">
        <f>SUM(H228:H229)</f>
        <v>250</v>
      </c>
      <c r="I227" s="24">
        <f>SUM(I228:I229)</f>
        <v>0</v>
      </c>
      <c r="J227" s="24">
        <f>SUM(J228:J229)</f>
        <v>0</v>
      </c>
      <c r="K227" s="25">
        <f t="shared" ref="K227:K233" si="140">SUM(D227:J227)</f>
        <v>450</v>
      </c>
    </row>
    <row r="228" spans="1:11" ht="26.25" customHeight="1" x14ac:dyDescent="0.25">
      <c r="A228" s="42"/>
      <c r="B228" s="39"/>
      <c r="C228" s="7" t="s">
        <v>10</v>
      </c>
      <c r="D228" s="23">
        <v>0</v>
      </c>
      <c r="E228" s="22">
        <v>0</v>
      </c>
      <c r="F228" s="22">
        <v>0</v>
      </c>
      <c r="G228" s="24">
        <f>SUM(G231+G234)</f>
        <v>0</v>
      </c>
      <c r="H228" s="24">
        <f>SUM(H234+H231)</f>
        <v>0</v>
      </c>
      <c r="I228" s="24">
        <f>SUM(I234+I231)</f>
        <v>0</v>
      </c>
      <c r="J228" s="24">
        <f>SUM(J231+J234)</f>
        <v>0</v>
      </c>
      <c r="K228" s="25">
        <f t="shared" si="140"/>
        <v>0</v>
      </c>
    </row>
    <row r="229" spans="1:11" ht="26.25" customHeight="1" x14ac:dyDescent="0.25">
      <c r="A229" s="42"/>
      <c r="B229" s="40"/>
      <c r="C229" s="7" t="s">
        <v>11</v>
      </c>
      <c r="D229" s="23">
        <v>0</v>
      </c>
      <c r="E229" s="22">
        <v>0</v>
      </c>
      <c r="F229" s="22">
        <v>0</v>
      </c>
      <c r="G229" s="24">
        <f>SUM(G232+G235)</f>
        <v>200</v>
      </c>
      <c r="H229" s="24">
        <f>H235+H232</f>
        <v>250</v>
      </c>
      <c r="I229" s="24">
        <f>SUM(I235+I232)</f>
        <v>0</v>
      </c>
      <c r="J229" s="24">
        <f>SUM(J232+J235)</f>
        <v>0</v>
      </c>
      <c r="K229" s="25">
        <f t="shared" si="140"/>
        <v>450</v>
      </c>
    </row>
    <row r="230" spans="1:11" ht="26.25" customHeight="1" x14ac:dyDescent="0.25">
      <c r="A230" s="42"/>
      <c r="B230" s="37" t="s">
        <v>92</v>
      </c>
      <c r="C230" s="7" t="s">
        <v>8</v>
      </c>
      <c r="D230" s="23">
        <v>0</v>
      </c>
      <c r="E230" s="22">
        <v>0</v>
      </c>
      <c r="F230" s="22">
        <v>0</v>
      </c>
      <c r="G230" s="24">
        <v>0</v>
      </c>
      <c r="H230" s="22">
        <f>H231+H232</f>
        <v>250</v>
      </c>
      <c r="I230" s="22">
        <f>I231+I232</f>
        <v>0</v>
      </c>
      <c r="J230" s="22">
        <f>J231+J232</f>
        <v>0</v>
      </c>
      <c r="K230" s="25">
        <f t="shared" si="140"/>
        <v>250</v>
      </c>
    </row>
    <row r="231" spans="1:11" ht="26.25" customHeight="1" x14ac:dyDescent="0.25">
      <c r="A231" s="42"/>
      <c r="B231" s="37"/>
      <c r="C231" s="7" t="s">
        <v>10</v>
      </c>
      <c r="D231" s="23">
        <v>0</v>
      </c>
      <c r="E231" s="22">
        <v>0</v>
      </c>
      <c r="F231" s="22">
        <v>0</v>
      </c>
      <c r="G231" s="24">
        <v>0</v>
      </c>
      <c r="H231" s="22">
        <v>0</v>
      </c>
      <c r="I231" s="22">
        <v>0</v>
      </c>
      <c r="J231" s="22">
        <v>0</v>
      </c>
      <c r="K231" s="25">
        <f t="shared" si="140"/>
        <v>0</v>
      </c>
    </row>
    <row r="232" spans="1:11" ht="26.25" customHeight="1" x14ac:dyDescent="0.25">
      <c r="A232" s="42"/>
      <c r="B232" s="37"/>
      <c r="C232" s="7" t="s">
        <v>11</v>
      </c>
      <c r="D232" s="23">
        <v>0</v>
      </c>
      <c r="E232" s="22">
        <v>0</v>
      </c>
      <c r="F232" s="22">
        <v>0</v>
      </c>
      <c r="G232" s="24">
        <v>0</v>
      </c>
      <c r="H232" s="92">
        <v>250</v>
      </c>
      <c r="I232" s="22">
        <v>0</v>
      </c>
      <c r="J232" s="22">
        <v>0</v>
      </c>
      <c r="K232" s="25">
        <f t="shared" si="140"/>
        <v>250</v>
      </c>
    </row>
    <row r="233" spans="1:11" ht="24.75" customHeight="1" x14ac:dyDescent="0.25">
      <c r="A233" s="42"/>
      <c r="B233" s="38" t="s">
        <v>15</v>
      </c>
      <c r="C233" s="7" t="s">
        <v>8</v>
      </c>
      <c r="D233" s="23">
        <f>SUM(D234:D235)</f>
        <v>0</v>
      </c>
      <c r="E233" s="22">
        <v>0</v>
      </c>
      <c r="F233" s="22">
        <v>0</v>
      </c>
      <c r="G233" s="22">
        <f>G234+G235</f>
        <v>200</v>
      </c>
      <c r="H233" s="22">
        <f>H234+H235</f>
        <v>0</v>
      </c>
      <c r="I233" s="22">
        <f>I234+I235</f>
        <v>0</v>
      </c>
      <c r="J233" s="22">
        <f>J234+J235</f>
        <v>0</v>
      </c>
      <c r="K233" s="25">
        <f t="shared" si="140"/>
        <v>200</v>
      </c>
    </row>
    <row r="234" spans="1:11" ht="28.5" customHeight="1" x14ac:dyDescent="0.25">
      <c r="A234" s="42"/>
      <c r="B234" s="39"/>
      <c r="C234" s="7" t="s">
        <v>10</v>
      </c>
      <c r="D234" s="23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5">
        <f t="shared" si="90"/>
        <v>0</v>
      </c>
    </row>
    <row r="235" spans="1:11" ht="26.25" customHeight="1" x14ac:dyDescent="0.25">
      <c r="A235" s="43"/>
      <c r="B235" s="40"/>
      <c r="C235" s="7" t="s">
        <v>11</v>
      </c>
      <c r="D235" s="23">
        <v>0</v>
      </c>
      <c r="E235" s="22">
        <v>0</v>
      </c>
      <c r="F235" s="22">
        <v>0</v>
      </c>
      <c r="G235" s="22">
        <v>200</v>
      </c>
      <c r="H235" s="22">
        <v>0</v>
      </c>
      <c r="I235" s="22">
        <v>0</v>
      </c>
      <c r="J235" s="22">
        <v>0</v>
      </c>
      <c r="K235" s="25">
        <f t="shared" si="90"/>
        <v>200</v>
      </c>
    </row>
    <row r="236" spans="1:11" ht="29.25" customHeight="1" x14ac:dyDescent="0.25">
      <c r="A236" s="41" t="s">
        <v>71</v>
      </c>
      <c r="B236" s="38" t="s">
        <v>15</v>
      </c>
      <c r="C236" s="7" t="s">
        <v>23</v>
      </c>
      <c r="D236" s="23">
        <v>0</v>
      </c>
      <c r="E236" s="22">
        <v>0</v>
      </c>
      <c r="F236" s="22">
        <v>0</v>
      </c>
      <c r="G236" s="22">
        <f>G237</f>
        <v>87.6</v>
      </c>
      <c r="H236" s="22">
        <f t="shared" ref="H236:J236" si="141">H237</f>
        <v>0</v>
      </c>
      <c r="I236" s="22">
        <f t="shared" si="141"/>
        <v>0</v>
      </c>
      <c r="J236" s="22">
        <f t="shared" si="141"/>
        <v>0</v>
      </c>
      <c r="K236" s="25">
        <f t="shared" si="90"/>
        <v>87.6</v>
      </c>
    </row>
    <row r="237" spans="1:11" ht="26.25" customHeight="1" x14ac:dyDescent="0.25">
      <c r="A237" s="89"/>
      <c r="B237" s="74"/>
      <c r="C237" s="7" t="s">
        <v>11</v>
      </c>
      <c r="D237" s="23">
        <v>0</v>
      </c>
      <c r="E237" s="22">
        <v>0</v>
      </c>
      <c r="F237" s="22">
        <v>0</v>
      </c>
      <c r="G237" s="22">
        <v>87.6</v>
      </c>
      <c r="H237" s="22">
        <v>0</v>
      </c>
      <c r="I237" s="22">
        <v>0</v>
      </c>
      <c r="J237" s="22">
        <v>0</v>
      </c>
      <c r="K237" s="25">
        <f t="shared" si="90"/>
        <v>87.6</v>
      </c>
    </row>
    <row r="238" spans="1:11" ht="25.5" customHeight="1" x14ac:dyDescent="0.25">
      <c r="A238" s="75" t="s">
        <v>48</v>
      </c>
      <c r="B238" s="14" t="s">
        <v>7</v>
      </c>
      <c r="C238" s="4" t="s">
        <v>8</v>
      </c>
      <c r="D238" s="25">
        <f>D243+D248</f>
        <v>12492.1</v>
      </c>
      <c r="E238" s="25">
        <f t="shared" ref="E238:J238" si="142">E243+E248</f>
        <v>5662.9</v>
      </c>
      <c r="F238" s="25">
        <f t="shared" si="142"/>
        <v>7401.6</v>
      </c>
      <c r="G238" s="25">
        <f t="shared" si="142"/>
        <v>3485.7</v>
      </c>
      <c r="H238" s="25">
        <f t="shared" si="142"/>
        <v>2302.6999999999998</v>
      </c>
      <c r="I238" s="25">
        <f t="shared" si="142"/>
        <v>2300.6999999999998</v>
      </c>
      <c r="J238" s="25">
        <f t="shared" si="142"/>
        <v>1202.7</v>
      </c>
      <c r="K238" s="25">
        <f t="shared" si="90"/>
        <v>34848.399999999994</v>
      </c>
    </row>
    <row r="239" spans="1:11" ht="25.5" customHeight="1" x14ac:dyDescent="0.25">
      <c r="A239" s="82"/>
      <c r="B239" s="44"/>
      <c r="C239" s="4" t="s">
        <v>9</v>
      </c>
      <c r="D239" s="25">
        <f t="shared" ref="D239:J241" si="143">D244+D249</f>
        <v>11135.1</v>
      </c>
      <c r="E239" s="25">
        <f t="shared" si="143"/>
        <v>4138.2000000000007</v>
      </c>
      <c r="F239" s="25">
        <f t="shared" si="143"/>
        <v>4711.9000000000005</v>
      </c>
      <c r="G239" s="25">
        <f t="shared" si="143"/>
        <v>3041.7</v>
      </c>
      <c r="H239" s="25">
        <f t="shared" si="143"/>
        <v>1189.7</v>
      </c>
      <c r="I239" s="25">
        <f t="shared" si="143"/>
        <v>1189.7</v>
      </c>
      <c r="J239" s="25">
        <f t="shared" si="143"/>
        <v>1189.7</v>
      </c>
      <c r="K239" s="25">
        <f t="shared" si="90"/>
        <v>26596.000000000004</v>
      </c>
    </row>
    <row r="240" spans="1:11" ht="25.5" customHeight="1" x14ac:dyDescent="0.25">
      <c r="A240" s="82"/>
      <c r="B240" s="45"/>
      <c r="C240" s="4" t="s">
        <v>10</v>
      </c>
      <c r="D240" s="25">
        <f t="shared" si="143"/>
        <v>1</v>
      </c>
      <c r="E240" s="25">
        <f t="shared" si="143"/>
        <v>1025.8</v>
      </c>
      <c r="F240" s="25">
        <f t="shared" si="143"/>
        <v>48.599999999999994</v>
      </c>
      <c r="G240" s="25">
        <f t="shared" si="143"/>
        <v>31.7</v>
      </c>
      <c r="H240" s="25">
        <f t="shared" si="143"/>
        <v>13</v>
      </c>
      <c r="I240" s="25">
        <f t="shared" si="143"/>
        <v>13</v>
      </c>
      <c r="J240" s="25">
        <f t="shared" si="143"/>
        <v>13</v>
      </c>
      <c r="K240" s="25">
        <f t="shared" si="90"/>
        <v>1146.0999999999999</v>
      </c>
    </row>
    <row r="241" spans="1:11" ht="25.5" customHeight="1" x14ac:dyDescent="0.25">
      <c r="A241" s="82"/>
      <c r="B241" s="45"/>
      <c r="C241" s="4" t="s">
        <v>14</v>
      </c>
      <c r="D241" s="25">
        <f t="shared" si="143"/>
        <v>1356</v>
      </c>
      <c r="E241" s="25">
        <f t="shared" si="143"/>
        <v>498.90000000000003</v>
      </c>
      <c r="F241" s="25">
        <f t="shared" si="143"/>
        <v>2641.1</v>
      </c>
      <c r="G241" s="25">
        <f t="shared" si="143"/>
        <v>412.3</v>
      </c>
      <c r="H241" s="25">
        <f t="shared" si="143"/>
        <v>1100</v>
      </c>
      <c r="I241" s="25">
        <f t="shared" si="143"/>
        <v>1098</v>
      </c>
      <c r="J241" s="25">
        <f t="shared" si="143"/>
        <v>0</v>
      </c>
      <c r="K241" s="25">
        <f t="shared" si="90"/>
        <v>7106.3</v>
      </c>
    </row>
    <row r="242" spans="1:11" ht="25.5" customHeight="1" x14ac:dyDescent="0.25">
      <c r="A242" s="82"/>
      <c r="B242" s="46"/>
      <c r="C242" s="4" t="s">
        <v>12</v>
      </c>
      <c r="D242" s="25">
        <v>0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f t="shared" si="90"/>
        <v>0</v>
      </c>
    </row>
    <row r="243" spans="1:11" ht="21" customHeight="1" x14ac:dyDescent="0.25">
      <c r="A243" s="82"/>
      <c r="B243" s="44" t="s">
        <v>92</v>
      </c>
      <c r="C243" s="4" t="s">
        <v>8</v>
      </c>
      <c r="D243" s="25">
        <f>D257</f>
        <v>12492.1</v>
      </c>
      <c r="E243" s="25">
        <f t="shared" ref="E243:J243" si="144">E257</f>
        <v>5662.9</v>
      </c>
      <c r="F243" s="25">
        <f t="shared" si="144"/>
        <v>5601.6</v>
      </c>
      <c r="G243" s="25">
        <f t="shared" si="144"/>
        <v>3485.7</v>
      </c>
      <c r="H243" s="25">
        <f t="shared" si="144"/>
        <v>2302.6999999999998</v>
      </c>
      <c r="I243" s="25">
        <f t="shared" si="144"/>
        <v>2300.6999999999998</v>
      </c>
      <c r="J243" s="25">
        <f t="shared" si="144"/>
        <v>1202.7</v>
      </c>
      <c r="K243" s="25">
        <f t="shared" si="90"/>
        <v>33048.400000000001</v>
      </c>
    </row>
    <row r="244" spans="1:11" ht="27" customHeight="1" x14ac:dyDescent="0.25">
      <c r="A244" s="82"/>
      <c r="B244" s="45"/>
      <c r="C244" s="4" t="s">
        <v>9</v>
      </c>
      <c r="D244" s="25">
        <f>D258</f>
        <v>11135.1</v>
      </c>
      <c r="E244" s="25">
        <f t="shared" ref="E244:J244" si="145">E258</f>
        <v>4138.2000000000007</v>
      </c>
      <c r="F244" s="25">
        <f t="shared" si="145"/>
        <v>4711.9000000000005</v>
      </c>
      <c r="G244" s="25">
        <f t="shared" si="145"/>
        <v>3041.7</v>
      </c>
      <c r="H244" s="25">
        <f t="shared" si="145"/>
        <v>1189.7</v>
      </c>
      <c r="I244" s="25">
        <f t="shared" si="145"/>
        <v>1189.7</v>
      </c>
      <c r="J244" s="25">
        <f t="shared" si="145"/>
        <v>1189.7</v>
      </c>
      <c r="K244" s="25">
        <f t="shared" si="90"/>
        <v>26596.000000000004</v>
      </c>
    </row>
    <row r="245" spans="1:11" ht="27" customHeight="1" x14ac:dyDescent="0.25">
      <c r="A245" s="82"/>
      <c r="B245" s="45"/>
      <c r="C245" s="4" t="s">
        <v>10</v>
      </c>
      <c r="D245" s="25">
        <f>D259</f>
        <v>1</v>
      </c>
      <c r="E245" s="25">
        <f t="shared" ref="E245:J245" si="146">E259</f>
        <v>1025.8</v>
      </c>
      <c r="F245" s="25">
        <f t="shared" si="146"/>
        <v>48.599999999999994</v>
      </c>
      <c r="G245" s="25">
        <f t="shared" si="146"/>
        <v>31.7</v>
      </c>
      <c r="H245" s="25">
        <f t="shared" si="146"/>
        <v>13</v>
      </c>
      <c r="I245" s="25">
        <f t="shared" si="146"/>
        <v>13</v>
      </c>
      <c r="J245" s="25">
        <f t="shared" si="146"/>
        <v>13</v>
      </c>
      <c r="K245" s="25">
        <f t="shared" si="90"/>
        <v>1146.0999999999999</v>
      </c>
    </row>
    <row r="246" spans="1:11" ht="27.75" customHeight="1" x14ac:dyDescent="0.25">
      <c r="A246" s="82"/>
      <c r="B246" s="45"/>
      <c r="C246" s="4" t="s">
        <v>14</v>
      </c>
      <c r="D246" s="25">
        <f>D260</f>
        <v>1356</v>
      </c>
      <c r="E246" s="25">
        <f t="shared" ref="E246:J246" si="147">E260</f>
        <v>498.90000000000003</v>
      </c>
      <c r="F246" s="25">
        <f t="shared" si="147"/>
        <v>841.1</v>
      </c>
      <c r="G246" s="25">
        <f t="shared" si="147"/>
        <v>412.3</v>
      </c>
      <c r="H246" s="25">
        <f t="shared" si="147"/>
        <v>1100</v>
      </c>
      <c r="I246" s="25">
        <f t="shared" si="147"/>
        <v>1098</v>
      </c>
      <c r="J246" s="25">
        <f t="shared" si="147"/>
        <v>0</v>
      </c>
      <c r="K246" s="25">
        <f t="shared" si="90"/>
        <v>5306.3</v>
      </c>
    </row>
    <row r="247" spans="1:11" ht="26.25" customHeight="1" x14ac:dyDescent="0.25">
      <c r="A247" s="82"/>
      <c r="B247" s="46"/>
      <c r="C247" s="4" t="s">
        <v>12</v>
      </c>
      <c r="D247" s="25">
        <v>0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f t="shared" si="90"/>
        <v>0</v>
      </c>
    </row>
    <row r="248" spans="1:11" ht="21.75" customHeight="1" x14ac:dyDescent="0.25">
      <c r="A248" s="82"/>
      <c r="B248" s="44" t="s">
        <v>15</v>
      </c>
      <c r="C248" s="4" t="s">
        <v>8</v>
      </c>
      <c r="D248" s="25">
        <f>D262</f>
        <v>0</v>
      </c>
      <c r="E248" s="25">
        <f t="shared" ref="E248:J248" si="148">E262</f>
        <v>0</v>
      </c>
      <c r="F248" s="25">
        <f t="shared" si="148"/>
        <v>1800</v>
      </c>
      <c r="G248" s="25">
        <f t="shared" si="148"/>
        <v>0</v>
      </c>
      <c r="H248" s="25">
        <f t="shared" si="148"/>
        <v>0</v>
      </c>
      <c r="I248" s="25">
        <f t="shared" si="148"/>
        <v>0</v>
      </c>
      <c r="J248" s="25">
        <f t="shared" si="148"/>
        <v>0</v>
      </c>
      <c r="K248" s="25">
        <f t="shared" si="90"/>
        <v>1800</v>
      </c>
    </row>
    <row r="249" spans="1:11" ht="24.75" customHeight="1" x14ac:dyDescent="0.25">
      <c r="A249" s="82"/>
      <c r="B249" s="45"/>
      <c r="C249" s="4" t="s">
        <v>9</v>
      </c>
      <c r="D249" s="25">
        <f t="shared" ref="D249:J251" si="149">D263</f>
        <v>0</v>
      </c>
      <c r="E249" s="25">
        <f t="shared" si="149"/>
        <v>0</v>
      </c>
      <c r="F249" s="25">
        <f t="shared" si="149"/>
        <v>0</v>
      </c>
      <c r="G249" s="25">
        <f t="shared" si="149"/>
        <v>0</v>
      </c>
      <c r="H249" s="25">
        <f t="shared" si="149"/>
        <v>0</v>
      </c>
      <c r="I249" s="25">
        <f t="shared" si="149"/>
        <v>0</v>
      </c>
      <c r="J249" s="25">
        <f t="shared" si="149"/>
        <v>0</v>
      </c>
      <c r="K249" s="25">
        <f t="shared" si="90"/>
        <v>0</v>
      </c>
    </row>
    <row r="250" spans="1:11" ht="26.25" customHeight="1" x14ac:dyDescent="0.25">
      <c r="A250" s="82"/>
      <c r="B250" s="45"/>
      <c r="C250" s="4" t="s">
        <v>10</v>
      </c>
      <c r="D250" s="25">
        <f t="shared" si="149"/>
        <v>0</v>
      </c>
      <c r="E250" s="25">
        <f t="shared" si="149"/>
        <v>0</v>
      </c>
      <c r="F250" s="25">
        <f t="shared" si="149"/>
        <v>0</v>
      </c>
      <c r="G250" s="25">
        <f t="shared" si="149"/>
        <v>0</v>
      </c>
      <c r="H250" s="25">
        <f t="shared" si="149"/>
        <v>0</v>
      </c>
      <c r="I250" s="25">
        <f t="shared" si="149"/>
        <v>0</v>
      </c>
      <c r="J250" s="25">
        <f t="shared" si="149"/>
        <v>0</v>
      </c>
      <c r="K250" s="25">
        <f t="shared" si="90"/>
        <v>0</v>
      </c>
    </row>
    <row r="251" spans="1:11" ht="24.75" customHeight="1" x14ac:dyDescent="0.25">
      <c r="A251" s="83"/>
      <c r="B251" s="46"/>
      <c r="C251" s="4" t="s">
        <v>11</v>
      </c>
      <c r="D251" s="25">
        <f t="shared" si="149"/>
        <v>0</v>
      </c>
      <c r="E251" s="25">
        <f t="shared" si="149"/>
        <v>0</v>
      </c>
      <c r="F251" s="25">
        <f t="shared" si="149"/>
        <v>1800</v>
      </c>
      <c r="G251" s="25">
        <f t="shared" si="149"/>
        <v>0</v>
      </c>
      <c r="H251" s="25">
        <f t="shared" si="149"/>
        <v>0</v>
      </c>
      <c r="I251" s="25">
        <f t="shared" si="149"/>
        <v>0</v>
      </c>
      <c r="J251" s="25">
        <f t="shared" si="149"/>
        <v>0</v>
      </c>
      <c r="K251" s="25">
        <f t="shared" si="90"/>
        <v>1800</v>
      </c>
    </row>
    <row r="252" spans="1:11" ht="28.5" customHeight="1" x14ac:dyDescent="0.25">
      <c r="A252" s="75" t="s">
        <v>49</v>
      </c>
      <c r="B252" s="44" t="s">
        <v>7</v>
      </c>
      <c r="C252" s="4" t="s">
        <v>8</v>
      </c>
      <c r="D252" s="25">
        <f>D257+D262</f>
        <v>12492.1</v>
      </c>
      <c r="E252" s="25">
        <f t="shared" ref="E252:J252" si="150">E257+E262</f>
        <v>5662.9</v>
      </c>
      <c r="F252" s="25">
        <f t="shared" si="150"/>
        <v>7401.6</v>
      </c>
      <c r="G252" s="25">
        <f t="shared" si="150"/>
        <v>3485.7</v>
      </c>
      <c r="H252" s="25">
        <f t="shared" si="150"/>
        <v>2302.6999999999998</v>
      </c>
      <c r="I252" s="25">
        <f t="shared" si="150"/>
        <v>2300.6999999999998</v>
      </c>
      <c r="J252" s="25">
        <f t="shared" si="150"/>
        <v>1202.7</v>
      </c>
      <c r="K252" s="25">
        <f t="shared" si="90"/>
        <v>34848.399999999994</v>
      </c>
    </row>
    <row r="253" spans="1:11" ht="28.5" customHeight="1" x14ac:dyDescent="0.25">
      <c r="A253" s="76"/>
      <c r="B253" s="45"/>
      <c r="C253" s="4" t="s">
        <v>9</v>
      </c>
      <c r="D253" s="25">
        <f t="shared" ref="D253:J255" si="151">D258+D263</f>
        <v>11135.1</v>
      </c>
      <c r="E253" s="25">
        <f t="shared" si="151"/>
        <v>4138.2000000000007</v>
      </c>
      <c r="F253" s="25">
        <f t="shared" si="151"/>
        <v>4711.9000000000005</v>
      </c>
      <c r="G253" s="25">
        <f t="shared" si="151"/>
        <v>3041.7</v>
      </c>
      <c r="H253" s="25">
        <f t="shared" si="151"/>
        <v>1189.7</v>
      </c>
      <c r="I253" s="25">
        <f t="shared" si="151"/>
        <v>1189.7</v>
      </c>
      <c r="J253" s="25">
        <f t="shared" si="151"/>
        <v>1189.7</v>
      </c>
      <c r="K253" s="25">
        <f t="shared" si="90"/>
        <v>26596.000000000004</v>
      </c>
    </row>
    <row r="254" spans="1:11" ht="28.5" customHeight="1" x14ac:dyDescent="0.25">
      <c r="A254" s="76"/>
      <c r="B254" s="45"/>
      <c r="C254" s="4" t="s">
        <v>10</v>
      </c>
      <c r="D254" s="25">
        <f t="shared" si="151"/>
        <v>1</v>
      </c>
      <c r="E254" s="25">
        <f t="shared" si="151"/>
        <v>1025.8</v>
      </c>
      <c r="F254" s="25">
        <f t="shared" si="151"/>
        <v>48.599999999999994</v>
      </c>
      <c r="G254" s="25">
        <f t="shared" si="151"/>
        <v>31.7</v>
      </c>
      <c r="H254" s="25">
        <f t="shared" si="151"/>
        <v>13</v>
      </c>
      <c r="I254" s="25">
        <f t="shared" si="151"/>
        <v>13</v>
      </c>
      <c r="J254" s="25">
        <f t="shared" si="151"/>
        <v>13</v>
      </c>
      <c r="K254" s="25">
        <f t="shared" si="90"/>
        <v>1146.0999999999999</v>
      </c>
    </row>
    <row r="255" spans="1:11" ht="28.5" customHeight="1" x14ac:dyDescent="0.25">
      <c r="A255" s="76"/>
      <c r="B255" s="45"/>
      <c r="C255" s="4" t="s">
        <v>14</v>
      </c>
      <c r="D255" s="25">
        <f t="shared" si="151"/>
        <v>1356</v>
      </c>
      <c r="E255" s="25">
        <f t="shared" si="151"/>
        <v>498.90000000000003</v>
      </c>
      <c r="F255" s="25">
        <f t="shared" si="151"/>
        <v>2641.1</v>
      </c>
      <c r="G255" s="25">
        <f t="shared" si="151"/>
        <v>412.3</v>
      </c>
      <c r="H255" s="25">
        <f t="shared" si="151"/>
        <v>1100</v>
      </c>
      <c r="I255" s="25">
        <f t="shared" si="151"/>
        <v>1098</v>
      </c>
      <c r="J255" s="25">
        <f t="shared" si="151"/>
        <v>0</v>
      </c>
      <c r="K255" s="25">
        <f t="shared" si="90"/>
        <v>7106.3</v>
      </c>
    </row>
    <row r="256" spans="1:11" ht="28.5" customHeight="1" x14ac:dyDescent="0.25">
      <c r="A256" s="76"/>
      <c r="B256" s="46"/>
      <c r="C256" s="4" t="s">
        <v>12</v>
      </c>
      <c r="D256" s="25">
        <v>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f t="shared" si="90"/>
        <v>0</v>
      </c>
    </row>
    <row r="257" spans="1:12" ht="21" customHeight="1" x14ac:dyDescent="0.25">
      <c r="A257" s="76"/>
      <c r="B257" s="44" t="s">
        <v>92</v>
      </c>
      <c r="C257" s="4" t="s">
        <v>8</v>
      </c>
      <c r="D257" s="25">
        <f>D266+D268++D270+D272+D274+D276+D279+D282+D285+D287+D291</f>
        <v>12492.1</v>
      </c>
      <c r="E257" s="25">
        <f t="shared" ref="E257" si="152">E266+E268++E270+E272+E274+E276+E279+E282+E285+E287+E291</f>
        <v>5662.9</v>
      </c>
      <c r="F257" s="25">
        <f>F266+F268++F270+F272+F274+F276+F279+F282+F285+F287+F291+F295</f>
        <v>5601.6</v>
      </c>
      <c r="G257" s="25">
        <f t="shared" ref="G257:J257" si="153">G266+G268++G270+G272+G274+G276+G279+G282+G285+G287+G291+G295</f>
        <v>3485.7</v>
      </c>
      <c r="H257" s="90">
        <f t="shared" si="153"/>
        <v>2302.6999999999998</v>
      </c>
      <c r="I257" s="90">
        <f t="shared" si="153"/>
        <v>2300.6999999999998</v>
      </c>
      <c r="J257" s="90">
        <f t="shared" si="153"/>
        <v>1202.7</v>
      </c>
      <c r="K257" s="25">
        <f t="shared" si="90"/>
        <v>33048.400000000001</v>
      </c>
    </row>
    <row r="258" spans="1:12" ht="39.75" customHeight="1" x14ac:dyDescent="0.25">
      <c r="A258" s="76"/>
      <c r="B258" s="45"/>
      <c r="C258" s="4" t="s">
        <v>9</v>
      </c>
      <c r="D258" s="25">
        <f>D280+D283</f>
        <v>11135.1</v>
      </c>
      <c r="E258" s="25">
        <f t="shared" ref="E258:J258" si="154">E280+E283</f>
        <v>4138.2000000000007</v>
      </c>
      <c r="F258" s="25">
        <f t="shared" si="154"/>
        <v>4711.9000000000005</v>
      </c>
      <c r="G258" s="25">
        <f t="shared" si="154"/>
        <v>3041.7</v>
      </c>
      <c r="H258" s="25">
        <f t="shared" si="154"/>
        <v>1189.7</v>
      </c>
      <c r="I258" s="25">
        <f t="shared" si="154"/>
        <v>1189.7</v>
      </c>
      <c r="J258" s="25">
        <f t="shared" si="154"/>
        <v>1189.7</v>
      </c>
      <c r="K258" s="25">
        <f t="shared" si="90"/>
        <v>26596.000000000004</v>
      </c>
    </row>
    <row r="259" spans="1:12" ht="39.75" customHeight="1" x14ac:dyDescent="0.25">
      <c r="A259" s="76"/>
      <c r="B259" s="45"/>
      <c r="C259" s="4" t="s">
        <v>10</v>
      </c>
      <c r="D259" s="25">
        <f>D273+D281+D284+D288</f>
        <v>1</v>
      </c>
      <c r="E259" s="25">
        <f t="shared" ref="E259:J259" si="155">E273+E281+E284+E288</f>
        <v>1025.8</v>
      </c>
      <c r="F259" s="25">
        <f t="shared" si="155"/>
        <v>48.599999999999994</v>
      </c>
      <c r="G259" s="25">
        <f t="shared" si="155"/>
        <v>31.7</v>
      </c>
      <c r="H259" s="25">
        <f t="shared" si="155"/>
        <v>13</v>
      </c>
      <c r="I259" s="25">
        <f t="shared" si="155"/>
        <v>13</v>
      </c>
      <c r="J259" s="25">
        <f t="shared" si="155"/>
        <v>13</v>
      </c>
      <c r="K259" s="25">
        <f t="shared" si="90"/>
        <v>1146.0999999999999</v>
      </c>
    </row>
    <row r="260" spans="1:12" ht="39" customHeight="1" x14ac:dyDescent="0.25">
      <c r="A260" s="76"/>
      <c r="B260" s="45"/>
      <c r="C260" s="4" t="s">
        <v>14</v>
      </c>
      <c r="D260" s="25">
        <f>D267+D269+D277+D286+D289</f>
        <v>1356</v>
      </c>
      <c r="E260" s="25">
        <f t="shared" ref="E260:J260" si="156">E267+E269+E277+E286+E289</f>
        <v>498.90000000000003</v>
      </c>
      <c r="F260" s="25">
        <f>F267+F269+F277+F286+F289+F298</f>
        <v>841.1</v>
      </c>
      <c r="G260" s="25">
        <f t="shared" si="156"/>
        <v>412.3</v>
      </c>
      <c r="H260" s="25">
        <f t="shared" si="156"/>
        <v>1100</v>
      </c>
      <c r="I260" s="25">
        <f t="shared" si="156"/>
        <v>1098</v>
      </c>
      <c r="J260" s="25">
        <f t="shared" si="156"/>
        <v>0</v>
      </c>
      <c r="K260" s="25">
        <f t="shared" si="90"/>
        <v>5306.3</v>
      </c>
    </row>
    <row r="261" spans="1:12" ht="36.75" customHeight="1" x14ac:dyDescent="0.25">
      <c r="A261" s="76"/>
      <c r="B261" s="46"/>
      <c r="C261" s="4" t="s">
        <v>12</v>
      </c>
      <c r="D261" s="25">
        <v>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f t="shared" si="90"/>
        <v>0</v>
      </c>
    </row>
    <row r="262" spans="1:12" ht="30.75" customHeight="1" x14ac:dyDescent="0.25">
      <c r="A262" s="76"/>
      <c r="B262" s="44" t="s">
        <v>15</v>
      </c>
      <c r="C262" s="4" t="s">
        <v>8</v>
      </c>
      <c r="D262" s="25">
        <f>D299</f>
        <v>0</v>
      </c>
      <c r="E262" s="25">
        <f>E299</f>
        <v>0</v>
      </c>
      <c r="F262" s="25">
        <f>F299</f>
        <v>1800</v>
      </c>
      <c r="G262" s="25">
        <f t="shared" ref="G262:J262" si="157">G299</f>
        <v>0</v>
      </c>
      <c r="H262" s="90">
        <f t="shared" si="157"/>
        <v>0</v>
      </c>
      <c r="I262" s="90">
        <f t="shared" si="157"/>
        <v>0</v>
      </c>
      <c r="J262" s="90">
        <f t="shared" si="157"/>
        <v>0</v>
      </c>
      <c r="K262" s="25">
        <f t="shared" si="90"/>
        <v>1800</v>
      </c>
    </row>
    <row r="263" spans="1:12" ht="37.5" customHeight="1" x14ac:dyDescent="0.25">
      <c r="A263" s="76"/>
      <c r="B263" s="45"/>
      <c r="C263" s="4" t="s">
        <v>9</v>
      </c>
      <c r="D263" s="25">
        <f t="shared" ref="D263:E265" si="158">D300</f>
        <v>0</v>
      </c>
      <c r="E263" s="25">
        <f t="shared" si="158"/>
        <v>0</v>
      </c>
      <c r="F263" s="25">
        <f t="shared" ref="F263:J265" si="159">F300</f>
        <v>0</v>
      </c>
      <c r="G263" s="25">
        <f t="shared" si="159"/>
        <v>0</v>
      </c>
      <c r="H263" s="90">
        <f t="shared" si="159"/>
        <v>0</v>
      </c>
      <c r="I263" s="90">
        <f t="shared" si="159"/>
        <v>0</v>
      </c>
      <c r="J263" s="90">
        <f t="shared" si="159"/>
        <v>0</v>
      </c>
      <c r="K263" s="25">
        <f t="shared" si="90"/>
        <v>0</v>
      </c>
    </row>
    <row r="264" spans="1:12" ht="41.25" customHeight="1" x14ac:dyDescent="0.25">
      <c r="A264" s="76"/>
      <c r="B264" s="45"/>
      <c r="C264" s="4" t="s">
        <v>10</v>
      </c>
      <c r="D264" s="25">
        <f t="shared" si="158"/>
        <v>0</v>
      </c>
      <c r="E264" s="25">
        <f t="shared" si="158"/>
        <v>0</v>
      </c>
      <c r="F264" s="25">
        <f t="shared" si="159"/>
        <v>0</v>
      </c>
      <c r="G264" s="25">
        <f t="shared" si="159"/>
        <v>0</v>
      </c>
      <c r="H264" s="90">
        <f t="shared" si="159"/>
        <v>0</v>
      </c>
      <c r="I264" s="90">
        <f t="shared" si="159"/>
        <v>0</v>
      </c>
      <c r="J264" s="90">
        <f t="shared" si="159"/>
        <v>0</v>
      </c>
      <c r="K264" s="25">
        <f t="shared" si="90"/>
        <v>0</v>
      </c>
    </row>
    <row r="265" spans="1:12" ht="35.25" customHeight="1" x14ac:dyDescent="0.25">
      <c r="A265" s="77"/>
      <c r="B265" s="46"/>
      <c r="C265" s="4" t="s">
        <v>11</v>
      </c>
      <c r="D265" s="25">
        <f t="shared" si="158"/>
        <v>0</v>
      </c>
      <c r="E265" s="25">
        <f t="shared" si="158"/>
        <v>0</v>
      </c>
      <c r="F265" s="25">
        <f t="shared" si="159"/>
        <v>1800</v>
      </c>
      <c r="G265" s="25">
        <f t="shared" si="159"/>
        <v>0</v>
      </c>
      <c r="H265" s="90">
        <f t="shared" si="159"/>
        <v>0</v>
      </c>
      <c r="I265" s="90">
        <f t="shared" si="159"/>
        <v>0</v>
      </c>
      <c r="J265" s="90">
        <f t="shared" si="159"/>
        <v>0</v>
      </c>
      <c r="K265" s="25">
        <f t="shared" si="90"/>
        <v>1800</v>
      </c>
    </row>
    <row r="266" spans="1:12" ht="22.5" customHeight="1" x14ac:dyDescent="0.25">
      <c r="A266" s="4" t="s">
        <v>50</v>
      </c>
      <c r="B266" s="44" t="s">
        <v>92</v>
      </c>
      <c r="C266" s="4" t="s">
        <v>8</v>
      </c>
      <c r="D266" s="25">
        <f>D267</f>
        <v>300</v>
      </c>
      <c r="E266" s="25">
        <f t="shared" ref="E266:I266" si="160">E267</f>
        <v>302.10000000000002</v>
      </c>
      <c r="F266" s="25">
        <f t="shared" si="160"/>
        <v>357.1</v>
      </c>
      <c r="G266" s="25">
        <f t="shared" si="160"/>
        <v>412.3</v>
      </c>
      <c r="H266" s="25">
        <f t="shared" si="160"/>
        <v>1000</v>
      </c>
      <c r="I266" s="25">
        <f t="shared" si="160"/>
        <v>1000</v>
      </c>
      <c r="J266" s="25">
        <f>J267</f>
        <v>0</v>
      </c>
      <c r="K266" s="25">
        <f t="shared" si="90"/>
        <v>3371.5</v>
      </c>
    </row>
    <row r="267" spans="1:12" ht="106.5" customHeight="1" x14ac:dyDescent="0.25">
      <c r="A267" s="4" t="s">
        <v>17</v>
      </c>
      <c r="B267" s="46"/>
      <c r="C267" s="4" t="s">
        <v>14</v>
      </c>
      <c r="D267" s="25">
        <v>300</v>
      </c>
      <c r="E267" s="25">
        <v>302.10000000000002</v>
      </c>
      <c r="F267" s="25">
        <v>357.1</v>
      </c>
      <c r="G267" s="25">
        <v>412.3</v>
      </c>
      <c r="H267" s="25">
        <v>1000</v>
      </c>
      <c r="I267" s="25">
        <v>1000</v>
      </c>
      <c r="J267" s="25">
        <v>0</v>
      </c>
      <c r="K267" s="25">
        <f t="shared" si="90"/>
        <v>3371.5</v>
      </c>
      <c r="L267" s="2"/>
    </row>
    <row r="268" spans="1:12" ht="32.25" customHeight="1" x14ac:dyDescent="0.25">
      <c r="A268" s="71" t="s">
        <v>51</v>
      </c>
      <c r="B268" s="44" t="s">
        <v>92</v>
      </c>
      <c r="C268" s="4" t="s">
        <v>8</v>
      </c>
      <c r="D268" s="25">
        <f>D269</f>
        <v>554</v>
      </c>
      <c r="E268" s="25">
        <f t="shared" ref="E268:J268" si="161">E269</f>
        <v>196.8</v>
      </c>
      <c r="F268" s="25">
        <f t="shared" si="161"/>
        <v>0</v>
      </c>
      <c r="G268" s="25">
        <f t="shared" si="161"/>
        <v>0</v>
      </c>
      <c r="H268" s="25">
        <f t="shared" si="161"/>
        <v>100</v>
      </c>
      <c r="I268" s="25">
        <f t="shared" si="161"/>
        <v>98</v>
      </c>
      <c r="J268" s="25">
        <f t="shared" si="161"/>
        <v>0</v>
      </c>
      <c r="K268" s="25">
        <f t="shared" si="90"/>
        <v>948.8</v>
      </c>
    </row>
    <row r="269" spans="1:12" ht="49.5" customHeight="1" x14ac:dyDescent="0.25">
      <c r="A269" s="72"/>
      <c r="B269" s="46"/>
      <c r="C269" s="4" t="s">
        <v>14</v>
      </c>
      <c r="D269" s="25">
        <v>554</v>
      </c>
      <c r="E269" s="25">
        <v>196.8</v>
      </c>
      <c r="F269" s="25">
        <v>0</v>
      </c>
      <c r="G269" s="25"/>
      <c r="H269" s="25">
        <v>100</v>
      </c>
      <c r="I269" s="25">
        <v>98</v>
      </c>
      <c r="J269" s="25">
        <v>0</v>
      </c>
      <c r="K269" s="25">
        <f t="shared" si="90"/>
        <v>948.8</v>
      </c>
    </row>
    <row r="270" spans="1:12" ht="18" customHeight="1" x14ac:dyDescent="0.25">
      <c r="A270" s="71" t="s">
        <v>52</v>
      </c>
      <c r="B270" s="44" t="s">
        <v>92</v>
      </c>
      <c r="C270" s="4" t="s">
        <v>8</v>
      </c>
      <c r="D270" s="25">
        <f>D271</f>
        <v>0</v>
      </c>
      <c r="E270" s="25">
        <f t="shared" ref="E270:J270" si="162">E271</f>
        <v>0</v>
      </c>
      <c r="F270" s="25">
        <f t="shared" si="162"/>
        <v>0</v>
      </c>
      <c r="G270" s="25">
        <f t="shared" si="162"/>
        <v>0</v>
      </c>
      <c r="H270" s="25">
        <f t="shared" si="162"/>
        <v>0</v>
      </c>
      <c r="I270" s="25">
        <f t="shared" si="162"/>
        <v>0</v>
      </c>
      <c r="J270" s="25">
        <f t="shared" si="162"/>
        <v>0</v>
      </c>
      <c r="K270" s="25">
        <f t="shared" si="90"/>
        <v>0</v>
      </c>
    </row>
    <row r="271" spans="1:12" ht="37.5" customHeight="1" x14ac:dyDescent="0.25">
      <c r="A271" s="72"/>
      <c r="B271" s="46"/>
      <c r="C271" s="4" t="s">
        <v>12</v>
      </c>
      <c r="D271" s="25">
        <v>0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f t="shared" si="90"/>
        <v>0</v>
      </c>
    </row>
    <row r="272" spans="1:12" ht="30" customHeight="1" x14ac:dyDescent="0.25">
      <c r="A272" s="71" t="s">
        <v>53</v>
      </c>
      <c r="B272" s="44" t="s">
        <v>92</v>
      </c>
      <c r="C272" s="4" t="s">
        <v>8</v>
      </c>
      <c r="D272" s="25">
        <f>D273</f>
        <v>1</v>
      </c>
      <c r="E272" s="25">
        <f t="shared" ref="E272:J272" si="163">E273</f>
        <v>1</v>
      </c>
      <c r="F272" s="25">
        <f t="shared" si="163"/>
        <v>1</v>
      </c>
      <c r="G272" s="25">
        <f t="shared" si="163"/>
        <v>1</v>
      </c>
      <c r="H272" s="25">
        <f t="shared" si="163"/>
        <v>1</v>
      </c>
      <c r="I272" s="25">
        <f t="shared" si="163"/>
        <v>1</v>
      </c>
      <c r="J272" s="25">
        <f t="shared" si="163"/>
        <v>1</v>
      </c>
      <c r="K272" s="25">
        <f t="shared" si="90"/>
        <v>7</v>
      </c>
    </row>
    <row r="273" spans="1:11" ht="67.5" customHeight="1" x14ac:dyDescent="0.25">
      <c r="A273" s="72"/>
      <c r="B273" s="46"/>
      <c r="C273" s="4" t="s">
        <v>10</v>
      </c>
      <c r="D273" s="25">
        <v>1</v>
      </c>
      <c r="E273" s="25">
        <v>1</v>
      </c>
      <c r="F273" s="25">
        <v>1</v>
      </c>
      <c r="G273" s="25">
        <v>1</v>
      </c>
      <c r="H273" s="25">
        <v>1</v>
      </c>
      <c r="I273" s="25">
        <v>1</v>
      </c>
      <c r="J273" s="25">
        <v>1</v>
      </c>
      <c r="K273" s="25">
        <f t="shared" si="90"/>
        <v>7</v>
      </c>
    </row>
    <row r="274" spans="1:11" ht="30" customHeight="1" x14ac:dyDescent="0.25">
      <c r="A274" s="71" t="s">
        <v>54</v>
      </c>
      <c r="B274" s="44" t="s">
        <v>92</v>
      </c>
      <c r="C274" s="4" t="s">
        <v>8</v>
      </c>
      <c r="D274" s="25">
        <f>D275</f>
        <v>0</v>
      </c>
      <c r="E274" s="25">
        <f t="shared" ref="E274:H274" si="164">E275</f>
        <v>0</v>
      </c>
      <c r="F274" s="25">
        <f t="shared" si="164"/>
        <v>0</v>
      </c>
      <c r="G274" s="25">
        <f t="shared" si="164"/>
        <v>0</v>
      </c>
      <c r="H274" s="25">
        <f t="shared" si="164"/>
        <v>0</v>
      </c>
      <c r="I274" s="25">
        <f>I275</f>
        <v>0</v>
      </c>
      <c r="J274" s="25">
        <f>J275</f>
        <v>0</v>
      </c>
      <c r="K274" s="25">
        <f t="shared" si="90"/>
        <v>0</v>
      </c>
    </row>
    <row r="275" spans="1:11" ht="30" customHeight="1" x14ac:dyDescent="0.25">
      <c r="A275" s="72"/>
      <c r="B275" s="46"/>
      <c r="C275" s="4" t="s">
        <v>14</v>
      </c>
      <c r="D275" s="25">
        <v>0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f t="shared" si="90"/>
        <v>0</v>
      </c>
    </row>
    <row r="276" spans="1:11" ht="15.75" customHeight="1" x14ac:dyDescent="0.25">
      <c r="A276" s="71" t="s">
        <v>55</v>
      </c>
      <c r="B276" s="44" t="s">
        <v>92</v>
      </c>
      <c r="C276" s="4" t="s">
        <v>8</v>
      </c>
      <c r="D276" s="25">
        <f>D277+D278</f>
        <v>500</v>
      </c>
      <c r="E276" s="25">
        <f t="shared" ref="E276:J276" si="165">E277+E278</f>
        <v>0</v>
      </c>
      <c r="F276" s="25">
        <f t="shared" si="165"/>
        <v>0</v>
      </c>
      <c r="G276" s="25">
        <f t="shared" si="165"/>
        <v>0</v>
      </c>
      <c r="H276" s="25">
        <f t="shared" si="165"/>
        <v>0</v>
      </c>
      <c r="I276" s="25">
        <f t="shared" si="165"/>
        <v>0</v>
      </c>
      <c r="J276" s="25">
        <f t="shared" si="165"/>
        <v>0</v>
      </c>
      <c r="K276" s="25">
        <f t="shared" si="90"/>
        <v>500</v>
      </c>
    </row>
    <row r="277" spans="1:11" ht="30.75" customHeight="1" x14ac:dyDescent="0.25">
      <c r="A277" s="82"/>
      <c r="B277" s="45"/>
      <c r="C277" s="4" t="s">
        <v>11</v>
      </c>
      <c r="D277" s="25">
        <v>500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f t="shared" si="90"/>
        <v>500</v>
      </c>
    </row>
    <row r="278" spans="1:11" ht="31.5" customHeight="1" x14ac:dyDescent="0.25">
      <c r="A278" s="83"/>
      <c r="B278" s="46"/>
      <c r="C278" s="4" t="s">
        <v>12</v>
      </c>
      <c r="D278" s="25">
        <v>0</v>
      </c>
      <c r="E278" s="25">
        <v>0</v>
      </c>
      <c r="F278" s="25">
        <v>0</v>
      </c>
      <c r="G278" s="25">
        <v>0</v>
      </c>
      <c r="H278" s="25">
        <v>0</v>
      </c>
      <c r="I278" s="25">
        <v>0</v>
      </c>
      <c r="J278" s="25">
        <v>0</v>
      </c>
      <c r="K278" s="25">
        <f t="shared" si="90"/>
        <v>0</v>
      </c>
    </row>
    <row r="279" spans="1:11" ht="32.25" customHeight="1" x14ac:dyDescent="0.25">
      <c r="A279" s="71" t="s">
        <v>56</v>
      </c>
      <c r="B279" s="44" t="s">
        <v>92</v>
      </c>
      <c r="C279" s="4" t="s">
        <v>8</v>
      </c>
      <c r="D279" s="25">
        <f>D280+D281</f>
        <v>660.9</v>
      </c>
      <c r="E279" s="25">
        <f t="shared" ref="E279:J279" si="166">E280+E281</f>
        <v>2519.5</v>
      </c>
      <c r="F279" s="25">
        <f t="shared" si="166"/>
        <v>578.59999999999991</v>
      </c>
      <c r="G279" s="25">
        <f t="shared" si="166"/>
        <v>0</v>
      </c>
      <c r="H279" s="25">
        <f t="shared" si="166"/>
        <v>0</v>
      </c>
      <c r="I279" s="25">
        <f t="shared" si="166"/>
        <v>0</v>
      </c>
      <c r="J279" s="25">
        <f t="shared" si="166"/>
        <v>0</v>
      </c>
      <c r="K279" s="25">
        <f t="shared" si="90"/>
        <v>3759</v>
      </c>
    </row>
    <row r="280" spans="1:11" ht="28.5" customHeight="1" x14ac:dyDescent="0.25">
      <c r="A280" s="82"/>
      <c r="B280" s="45"/>
      <c r="C280" s="4" t="s">
        <v>9</v>
      </c>
      <c r="D280" s="25">
        <v>660.9</v>
      </c>
      <c r="E280" s="25">
        <v>2494.3000000000002</v>
      </c>
      <c r="F280" s="25">
        <v>572.79999999999995</v>
      </c>
      <c r="G280" s="25">
        <v>0</v>
      </c>
      <c r="H280" s="25">
        <v>0</v>
      </c>
      <c r="I280" s="25">
        <v>0</v>
      </c>
      <c r="J280" s="25">
        <v>0</v>
      </c>
      <c r="K280" s="25">
        <f t="shared" si="90"/>
        <v>3728</v>
      </c>
    </row>
    <row r="281" spans="1:11" ht="27.75" customHeight="1" x14ac:dyDescent="0.25">
      <c r="A281" s="83"/>
      <c r="B281" s="46"/>
      <c r="C281" s="4" t="s">
        <v>10</v>
      </c>
      <c r="D281" s="25">
        <v>0</v>
      </c>
      <c r="E281" s="25">
        <v>25.2</v>
      </c>
      <c r="F281" s="25">
        <v>5.8</v>
      </c>
      <c r="G281" s="25">
        <v>0</v>
      </c>
      <c r="H281" s="25">
        <v>0</v>
      </c>
      <c r="I281" s="25">
        <v>0</v>
      </c>
      <c r="J281" s="25">
        <v>0</v>
      </c>
      <c r="K281" s="25">
        <f t="shared" si="90"/>
        <v>31</v>
      </c>
    </row>
    <row r="282" spans="1:11" ht="27.75" customHeight="1" x14ac:dyDescent="0.25">
      <c r="A282" s="71" t="s">
        <v>57</v>
      </c>
      <c r="B282" s="44" t="s">
        <v>92</v>
      </c>
      <c r="C282" s="4" t="s">
        <v>8</v>
      </c>
      <c r="D282" s="25">
        <f>D283</f>
        <v>10474.200000000001</v>
      </c>
      <c r="E282" s="25">
        <f>SUM(E283:E284)</f>
        <v>2643.5</v>
      </c>
      <c r="F282" s="25">
        <f t="shared" ref="F282:J282" si="167">SUM(F283:F284)</f>
        <v>4180.9000000000005</v>
      </c>
      <c r="G282" s="25">
        <f>SUM(G283:G284)</f>
        <v>3072.3999999999996</v>
      </c>
      <c r="H282" s="25">
        <f t="shared" si="167"/>
        <v>1201.7</v>
      </c>
      <c r="I282" s="25">
        <f t="shared" si="167"/>
        <v>1201.7</v>
      </c>
      <c r="J282" s="25">
        <f t="shared" si="167"/>
        <v>1201.7</v>
      </c>
      <c r="K282" s="25">
        <f t="shared" si="90"/>
        <v>23976.100000000002</v>
      </c>
    </row>
    <row r="283" spans="1:11" ht="27.75" customHeight="1" x14ac:dyDescent="0.25">
      <c r="A283" s="82"/>
      <c r="B283" s="45"/>
      <c r="C283" s="4" t="s">
        <v>9</v>
      </c>
      <c r="D283" s="25">
        <v>10474.200000000001</v>
      </c>
      <c r="E283" s="25">
        <v>1643.9</v>
      </c>
      <c r="F283" s="25">
        <v>4139.1000000000004</v>
      </c>
      <c r="G283" s="25">
        <v>3041.7</v>
      </c>
      <c r="H283" s="25">
        <v>1189.7</v>
      </c>
      <c r="I283" s="25">
        <v>1189.7</v>
      </c>
      <c r="J283" s="25">
        <v>1189.7</v>
      </c>
      <c r="K283" s="25">
        <f t="shared" si="90"/>
        <v>22868.000000000004</v>
      </c>
    </row>
    <row r="284" spans="1:11" ht="27.75" customHeight="1" x14ac:dyDescent="0.25">
      <c r="A284" s="83"/>
      <c r="B284" s="46"/>
      <c r="C284" s="4" t="s">
        <v>10</v>
      </c>
      <c r="D284" s="25">
        <v>0</v>
      </c>
      <c r="E284" s="25">
        <v>999.6</v>
      </c>
      <c r="F284" s="25">
        <v>41.8</v>
      </c>
      <c r="G284" s="25">
        <v>30.7</v>
      </c>
      <c r="H284" s="25">
        <v>12</v>
      </c>
      <c r="I284" s="25">
        <v>12</v>
      </c>
      <c r="J284" s="25">
        <v>12</v>
      </c>
      <c r="K284" s="25">
        <f t="shared" si="90"/>
        <v>1108.1000000000001</v>
      </c>
    </row>
    <row r="285" spans="1:11" ht="27.75" customHeight="1" x14ac:dyDescent="0.25">
      <c r="A285" s="71" t="s">
        <v>27</v>
      </c>
      <c r="B285" s="44" t="s">
        <v>92</v>
      </c>
      <c r="C285" s="4" t="s">
        <v>8</v>
      </c>
      <c r="D285" s="25">
        <f>D286</f>
        <v>2</v>
      </c>
      <c r="E285" s="25">
        <f t="shared" ref="E285:J285" si="168">E286</f>
        <v>0</v>
      </c>
      <c r="F285" s="25">
        <f t="shared" si="168"/>
        <v>0</v>
      </c>
      <c r="G285" s="25">
        <f t="shared" si="168"/>
        <v>0</v>
      </c>
      <c r="H285" s="25">
        <f t="shared" si="168"/>
        <v>0</v>
      </c>
      <c r="I285" s="25">
        <f t="shared" si="168"/>
        <v>0</v>
      </c>
      <c r="J285" s="25">
        <f t="shared" si="168"/>
        <v>0</v>
      </c>
      <c r="K285" s="25">
        <f t="shared" si="90"/>
        <v>2</v>
      </c>
    </row>
    <row r="286" spans="1:11" ht="25.5" x14ac:dyDescent="0.25">
      <c r="A286" s="72"/>
      <c r="B286" s="46"/>
      <c r="C286" s="4" t="s">
        <v>14</v>
      </c>
      <c r="D286" s="25">
        <v>2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f t="shared" si="90"/>
        <v>2</v>
      </c>
    </row>
    <row r="287" spans="1:11" x14ac:dyDescent="0.25">
      <c r="A287" s="71" t="s">
        <v>58</v>
      </c>
      <c r="B287" s="44" t="s">
        <v>92</v>
      </c>
      <c r="C287" s="4" t="s">
        <v>18</v>
      </c>
      <c r="D287" s="25">
        <f>D288+D289+D290</f>
        <v>0</v>
      </c>
      <c r="E287" s="25">
        <f t="shared" ref="E287:J287" si="169">E288+E289+E290</f>
        <v>0</v>
      </c>
      <c r="F287" s="25">
        <f t="shared" si="169"/>
        <v>0</v>
      </c>
      <c r="G287" s="25">
        <f t="shared" si="169"/>
        <v>0</v>
      </c>
      <c r="H287" s="25">
        <f t="shared" si="169"/>
        <v>0</v>
      </c>
      <c r="I287" s="25">
        <f t="shared" si="169"/>
        <v>0</v>
      </c>
      <c r="J287" s="25">
        <f t="shared" si="169"/>
        <v>0</v>
      </c>
      <c r="K287" s="25">
        <f t="shared" si="90"/>
        <v>0</v>
      </c>
    </row>
    <row r="288" spans="1:11" ht="25.5" x14ac:dyDescent="0.25">
      <c r="A288" s="82"/>
      <c r="B288" s="45"/>
      <c r="C288" s="4" t="s">
        <v>10</v>
      </c>
      <c r="D288" s="25">
        <v>0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f t="shared" si="90"/>
        <v>0</v>
      </c>
    </row>
    <row r="289" spans="1:11" ht="25.5" x14ac:dyDescent="0.25">
      <c r="A289" s="82"/>
      <c r="B289" s="45"/>
      <c r="C289" s="4" t="s">
        <v>14</v>
      </c>
      <c r="D289" s="25">
        <v>0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f t="shared" si="90"/>
        <v>0</v>
      </c>
    </row>
    <row r="290" spans="1:11" ht="25.5" x14ac:dyDescent="0.25">
      <c r="A290" s="83"/>
      <c r="B290" s="46"/>
      <c r="C290" s="4" t="s">
        <v>12</v>
      </c>
      <c r="D290" s="25">
        <v>0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f t="shared" si="90"/>
        <v>0</v>
      </c>
    </row>
    <row r="291" spans="1:11" x14ac:dyDescent="0.25">
      <c r="A291" s="71" t="s">
        <v>59</v>
      </c>
      <c r="B291" s="44" t="s">
        <v>92</v>
      </c>
      <c r="C291" s="4" t="s">
        <v>18</v>
      </c>
      <c r="D291" s="25">
        <v>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f t="shared" si="90"/>
        <v>0</v>
      </c>
    </row>
    <row r="292" spans="1:11" ht="25.5" x14ac:dyDescent="0.25">
      <c r="A292" s="82"/>
      <c r="B292" s="45"/>
      <c r="C292" s="4" t="s">
        <v>9</v>
      </c>
      <c r="D292" s="25">
        <v>0</v>
      </c>
      <c r="E292" s="25">
        <v>0</v>
      </c>
      <c r="F292" s="25">
        <v>0</v>
      </c>
      <c r="G292" s="25">
        <v>0</v>
      </c>
      <c r="H292" s="25">
        <v>0</v>
      </c>
      <c r="I292" s="25">
        <v>0</v>
      </c>
      <c r="J292" s="25">
        <v>0</v>
      </c>
      <c r="K292" s="25">
        <f t="shared" si="90"/>
        <v>0</v>
      </c>
    </row>
    <row r="293" spans="1:11" ht="25.5" x14ac:dyDescent="0.25">
      <c r="A293" s="82"/>
      <c r="B293" s="45"/>
      <c r="C293" s="4" t="s">
        <v>10</v>
      </c>
      <c r="D293" s="25">
        <v>0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f t="shared" si="90"/>
        <v>0</v>
      </c>
    </row>
    <row r="294" spans="1:11" ht="25.5" x14ac:dyDescent="0.25">
      <c r="A294" s="83"/>
      <c r="B294" s="46"/>
      <c r="C294" s="4" t="s">
        <v>14</v>
      </c>
      <c r="D294" s="25">
        <v>0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f t="shared" si="90"/>
        <v>0</v>
      </c>
    </row>
    <row r="295" spans="1:11" x14ac:dyDescent="0.25">
      <c r="A295" s="71" t="s">
        <v>60</v>
      </c>
      <c r="B295" s="44" t="s">
        <v>92</v>
      </c>
      <c r="C295" s="4" t="s">
        <v>18</v>
      </c>
      <c r="D295" s="25">
        <v>0</v>
      </c>
      <c r="E295" s="25">
        <v>0</v>
      </c>
      <c r="F295" s="25">
        <f>F296+F297+F298</f>
        <v>484</v>
      </c>
      <c r="G295" s="25">
        <f t="shared" ref="G295:H295" si="170">G296+G297+G298</f>
        <v>0</v>
      </c>
      <c r="H295" s="90">
        <f t="shared" si="170"/>
        <v>0</v>
      </c>
      <c r="I295" s="90">
        <f>I296+I297+I298</f>
        <v>0</v>
      </c>
      <c r="J295" s="90">
        <f>J296+J297+J298</f>
        <v>0</v>
      </c>
      <c r="K295" s="25">
        <f t="shared" si="90"/>
        <v>484</v>
      </c>
    </row>
    <row r="296" spans="1:11" ht="25.5" x14ac:dyDescent="0.25">
      <c r="A296" s="82"/>
      <c r="B296" s="45"/>
      <c r="C296" s="4" t="s">
        <v>9</v>
      </c>
      <c r="D296" s="25">
        <v>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f t="shared" si="90"/>
        <v>0</v>
      </c>
    </row>
    <row r="297" spans="1:11" ht="25.5" x14ac:dyDescent="0.25">
      <c r="A297" s="82"/>
      <c r="B297" s="45"/>
      <c r="C297" s="4" t="s">
        <v>10</v>
      </c>
      <c r="D297" s="25">
        <v>0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f t="shared" si="90"/>
        <v>0</v>
      </c>
    </row>
    <row r="298" spans="1:11" ht="25.5" x14ac:dyDescent="0.25">
      <c r="A298" s="83"/>
      <c r="B298" s="46"/>
      <c r="C298" s="4" t="s">
        <v>14</v>
      </c>
      <c r="D298" s="25">
        <v>0</v>
      </c>
      <c r="E298" s="25">
        <v>0</v>
      </c>
      <c r="F298" s="25">
        <v>484</v>
      </c>
      <c r="G298" s="25">
        <v>0</v>
      </c>
      <c r="H298" s="25"/>
      <c r="I298" s="25">
        <v>0</v>
      </c>
      <c r="J298" s="25">
        <v>0</v>
      </c>
      <c r="K298" s="25">
        <f t="shared" si="90"/>
        <v>484</v>
      </c>
    </row>
    <row r="299" spans="1:11" x14ac:dyDescent="0.25">
      <c r="A299" s="71" t="s">
        <v>61</v>
      </c>
      <c r="B299" s="44" t="s">
        <v>15</v>
      </c>
      <c r="C299" s="4" t="s">
        <v>18</v>
      </c>
      <c r="D299" s="25">
        <v>0</v>
      </c>
      <c r="E299" s="25">
        <v>0</v>
      </c>
      <c r="F299" s="25">
        <f>F300+F301+F302</f>
        <v>1800</v>
      </c>
      <c r="G299" s="25">
        <f t="shared" ref="G299:J299" si="171">G300+G301+G302</f>
        <v>0</v>
      </c>
      <c r="H299" s="90">
        <v>0</v>
      </c>
      <c r="I299" s="90">
        <f t="shared" si="171"/>
        <v>0</v>
      </c>
      <c r="J299" s="90">
        <f t="shared" si="171"/>
        <v>0</v>
      </c>
      <c r="K299" s="25">
        <f t="shared" si="90"/>
        <v>1800</v>
      </c>
    </row>
    <row r="300" spans="1:11" ht="25.5" x14ac:dyDescent="0.25">
      <c r="A300" s="82"/>
      <c r="B300" s="45"/>
      <c r="C300" s="4" t="s">
        <v>9</v>
      </c>
      <c r="D300" s="25">
        <v>0</v>
      </c>
      <c r="E300" s="25">
        <v>0</v>
      </c>
      <c r="F300" s="25">
        <v>0</v>
      </c>
      <c r="G300" s="25">
        <v>0</v>
      </c>
      <c r="H300" s="25">
        <v>0</v>
      </c>
      <c r="I300" s="25">
        <v>0</v>
      </c>
      <c r="J300" s="25">
        <v>0</v>
      </c>
      <c r="K300" s="25">
        <f t="shared" si="90"/>
        <v>0</v>
      </c>
    </row>
    <row r="301" spans="1:11" ht="25.5" x14ac:dyDescent="0.25">
      <c r="A301" s="82"/>
      <c r="B301" s="45"/>
      <c r="C301" s="4" t="s">
        <v>10</v>
      </c>
      <c r="D301" s="25">
        <v>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f t="shared" si="90"/>
        <v>0</v>
      </c>
    </row>
    <row r="302" spans="1:11" ht="25.5" x14ac:dyDescent="0.25">
      <c r="A302" s="83"/>
      <c r="B302" s="46"/>
      <c r="C302" s="4" t="s">
        <v>14</v>
      </c>
      <c r="D302" s="25">
        <v>0</v>
      </c>
      <c r="E302" s="25">
        <v>0</v>
      </c>
      <c r="F302" s="25">
        <v>1800</v>
      </c>
      <c r="G302" s="25">
        <v>0</v>
      </c>
      <c r="H302" s="25">
        <v>0</v>
      </c>
      <c r="I302" s="25">
        <v>0</v>
      </c>
      <c r="J302" s="25">
        <v>0</v>
      </c>
      <c r="K302" s="25">
        <f t="shared" si="90"/>
        <v>1800</v>
      </c>
    </row>
  </sheetData>
  <mergeCells count="150">
    <mergeCell ref="A203:A205"/>
    <mergeCell ref="A215:A223"/>
    <mergeCell ref="A268:A269"/>
    <mergeCell ref="A115:A122"/>
    <mergeCell ref="A183:A185"/>
    <mergeCell ref="A186:A187"/>
    <mergeCell ref="A200:A201"/>
    <mergeCell ref="A224:A226"/>
    <mergeCell ref="A171:A182"/>
    <mergeCell ref="A236:A237"/>
    <mergeCell ref="B299:B302"/>
    <mergeCell ref="B248:B251"/>
    <mergeCell ref="B262:B265"/>
    <mergeCell ref="B179:B182"/>
    <mergeCell ref="B287:B290"/>
    <mergeCell ref="A272:A273"/>
    <mergeCell ref="B285:B286"/>
    <mergeCell ref="B272:B273"/>
    <mergeCell ref="B274:B275"/>
    <mergeCell ref="A270:A271"/>
    <mergeCell ref="B270:B271"/>
    <mergeCell ref="B239:B242"/>
    <mergeCell ref="B243:B247"/>
    <mergeCell ref="B252:B256"/>
    <mergeCell ref="B257:B261"/>
    <mergeCell ref="B276:B278"/>
    <mergeCell ref="A287:A290"/>
    <mergeCell ref="A291:A294"/>
    <mergeCell ref="A295:A298"/>
    <mergeCell ref="A274:A275"/>
    <mergeCell ref="A276:A278"/>
    <mergeCell ref="A299:A302"/>
    <mergeCell ref="A238:A251"/>
    <mergeCell ref="B268:B269"/>
    <mergeCell ref="B70:B73"/>
    <mergeCell ref="A54:A73"/>
    <mergeCell ref="A76:A77"/>
    <mergeCell ref="A78:A80"/>
    <mergeCell ref="A83:A84"/>
    <mergeCell ref="B123:B126"/>
    <mergeCell ref="A85:A87"/>
    <mergeCell ref="A88:A89"/>
    <mergeCell ref="A90:A91"/>
    <mergeCell ref="A92:A94"/>
    <mergeCell ref="A123:A132"/>
    <mergeCell ref="B26:B29"/>
    <mergeCell ref="B78:B80"/>
    <mergeCell ref="B215:B217"/>
    <mergeCell ref="B218:B220"/>
    <mergeCell ref="A111:A112"/>
    <mergeCell ref="B95:B96"/>
    <mergeCell ref="A97:A110"/>
    <mergeCell ref="B97:B101"/>
    <mergeCell ref="B102:B106"/>
    <mergeCell ref="B107:B110"/>
    <mergeCell ref="B121:B122"/>
    <mergeCell ref="B115:B117"/>
    <mergeCell ref="A95:A96"/>
    <mergeCell ref="B175:B178"/>
    <mergeCell ref="B171:B174"/>
    <mergeCell ref="A151:A153"/>
    <mergeCell ref="A139:A147"/>
    <mergeCell ref="B194:B196"/>
    <mergeCell ref="B197:B199"/>
    <mergeCell ref="B200:B202"/>
    <mergeCell ref="B30:B33"/>
    <mergeCell ref="A14:A33"/>
    <mergeCell ref="A34:A53"/>
    <mergeCell ref="B50:B53"/>
    <mergeCell ref="B88:B89"/>
    <mergeCell ref="A1:K1"/>
    <mergeCell ref="A2:K2"/>
    <mergeCell ref="A3:K3"/>
    <mergeCell ref="A6:K6"/>
    <mergeCell ref="A7:K7"/>
    <mergeCell ref="A9:K9"/>
    <mergeCell ref="A10:K10"/>
    <mergeCell ref="F4:K4"/>
    <mergeCell ref="A5:K5"/>
    <mergeCell ref="C11:C12"/>
    <mergeCell ref="A81:A82"/>
    <mergeCell ref="B81:B82"/>
    <mergeCell ref="B34:B39"/>
    <mergeCell ref="B40:B45"/>
    <mergeCell ref="B46:B49"/>
    <mergeCell ref="B54:B59"/>
    <mergeCell ref="B60:B65"/>
    <mergeCell ref="B74:B75"/>
    <mergeCell ref="B76:B77"/>
    <mergeCell ref="B66:B69"/>
    <mergeCell ref="A74:A75"/>
    <mergeCell ref="A11:A12"/>
    <mergeCell ref="B11:B12"/>
    <mergeCell ref="B113:B114"/>
    <mergeCell ref="A113:A114"/>
    <mergeCell ref="B118:B120"/>
    <mergeCell ref="A159:A170"/>
    <mergeCell ref="B148:B150"/>
    <mergeCell ref="B167:B170"/>
    <mergeCell ref="B159:B162"/>
    <mergeCell ref="B130:B132"/>
    <mergeCell ref="A148:A150"/>
    <mergeCell ref="D11:K11"/>
    <mergeCell ref="B14:B19"/>
    <mergeCell ref="B20:B25"/>
    <mergeCell ref="A206:A208"/>
    <mergeCell ref="B206:B208"/>
    <mergeCell ref="A154:A155"/>
    <mergeCell ref="B154:B155"/>
    <mergeCell ref="A133:A135"/>
    <mergeCell ref="B133:B135"/>
    <mergeCell ref="B203:B205"/>
    <mergeCell ref="B151:B153"/>
    <mergeCell ref="B186:B187"/>
    <mergeCell ref="B111:B112"/>
    <mergeCell ref="B92:B94"/>
    <mergeCell ref="B136:B138"/>
    <mergeCell ref="A136:A138"/>
    <mergeCell ref="B139:B141"/>
    <mergeCell ref="B191:B193"/>
    <mergeCell ref="B90:B91"/>
    <mergeCell ref="B83:B84"/>
    <mergeCell ref="B85:B87"/>
    <mergeCell ref="B163:B166"/>
    <mergeCell ref="A156:A158"/>
    <mergeCell ref="B156:B158"/>
    <mergeCell ref="B230:B232"/>
    <mergeCell ref="B227:B229"/>
    <mergeCell ref="A227:A235"/>
    <mergeCell ref="B188:B190"/>
    <mergeCell ref="B142:B144"/>
    <mergeCell ref="B127:B129"/>
    <mergeCell ref="B295:B298"/>
    <mergeCell ref="B291:B294"/>
    <mergeCell ref="B279:B281"/>
    <mergeCell ref="B282:B284"/>
    <mergeCell ref="A209:A211"/>
    <mergeCell ref="B209:B211"/>
    <mergeCell ref="B145:B147"/>
    <mergeCell ref="B236:B237"/>
    <mergeCell ref="B266:B267"/>
    <mergeCell ref="A252:A265"/>
    <mergeCell ref="B233:B235"/>
    <mergeCell ref="B221:B223"/>
    <mergeCell ref="B224:B226"/>
    <mergeCell ref="A212:A214"/>
    <mergeCell ref="B212:B214"/>
    <mergeCell ref="A279:A281"/>
    <mergeCell ref="A282:A284"/>
    <mergeCell ref="A285:A286"/>
  </mergeCells>
  <pageMargins left="0" right="0" top="0.39370078740157483" bottom="0.39370078740157483" header="0" footer="0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2023-12-25T11:58:27Z</cp:lastPrinted>
  <dcterms:created xsi:type="dcterms:W3CDTF">2019-03-20T06:04:42Z</dcterms:created>
  <dcterms:modified xsi:type="dcterms:W3CDTF">2024-02-16T06:12:29Z</dcterms:modified>
</cp:coreProperties>
</file>