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 activeTab="2"/>
  </bookViews>
  <sheets>
    <sheet name="Лист3" sheetId="1" r:id="rId1"/>
    <sheet name="Лист1" sheetId="2" r:id="rId2"/>
    <sheet name="Лист2" sheetId="3" r:id="rId3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12" i="3"/>
  <c r="K211"/>
  <c r="K210"/>
  <c r="K209"/>
  <c r="K208"/>
  <c r="J208"/>
  <c r="I208"/>
  <c r="H208"/>
  <c r="G208"/>
  <c r="F208"/>
  <c r="E208"/>
  <c r="K207"/>
  <c r="J207"/>
  <c r="I207"/>
  <c r="H207"/>
  <c r="G207"/>
  <c r="F207"/>
  <c r="E207"/>
  <c r="K206"/>
  <c r="J206"/>
  <c r="I206"/>
  <c r="H206"/>
  <c r="G206"/>
  <c r="F206"/>
  <c r="E206"/>
  <c r="K205"/>
  <c r="J205"/>
  <c r="I205"/>
  <c r="H205"/>
  <c r="G205"/>
  <c r="F205"/>
  <c r="E205"/>
  <c r="K204"/>
  <c r="J204"/>
  <c r="I204"/>
  <c r="H204"/>
  <c r="G204"/>
  <c r="F204"/>
  <c r="E204"/>
  <c r="K203"/>
  <c r="J203"/>
  <c r="I203"/>
  <c r="H203"/>
  <c r="G203"/>
  <c r="F203"/>
  <c r="E203"/>
  <c r="K202"/>
  <c r="J202"/>
  <c r="I202"/>
  <c r="H202"/>
  <c r="G202"/>
  <c r="F202"/>
  <c r="E202"/>
  <c r="K201"/>
  <c r="J201"/>
  <c r="I201"/>
  <c r="H201"/>
  <c r="G201"/>
  <c r="F201"/>
  <c r="E201"/>
  <c r="K200"/>
  <c r="J200"/>
  <c r="I200"/>
  <c r="H200"/>
  <c r="G200"/>
  <c r="F200"/>
  <c r="E200"/>
  <c r="K199"/>
  <c r="J199"/>
  <c r="I199"/>
  <c r="H199"/>
  <c r="G199"/>
  <c r="F199"/>
  <c r="E199"/>
  <c r="K198"/>
  <c r="J198"/>
  <c r="I198"/>
  <c r="H198"/>
  <c r="G198"/>
  <c r="F198"/>
  <c r="E198"/>
  <c r="K196"/>
  <c r="K195"/>
  <c r="K193"/>
  <c r="F193"/>
  <c r="K191"/>
  <c r="F191"/>
  <c r="K190"/>
  <c r="F190"/>
  <c r="K188"/>
  <c r="F188"/>
  <c r="K186"/>
  <c r="K183" s="1"/>
  <c r="E183"/>
  <c r="K181"/>
  <c r="K180"/>
  <c r="K178"/>
  <c r="E178"/>
  <c r="K166"/>
  <c r="K163" s="1"/>
  <c r="H163"/>
  <c r="G163"/>
  <c r="F163"/>
  <c r="E163"/>
  <c r="K160"/>
  <c r="K158"/>
  <c r="G158"/>
  <c r="F158"/>
  <c r="E158"/>
  <c r="K156"/>
  <c r="K153" s="1"/>
  <c r="I153"/>
  <c r="H153"/>
  <c r="G153"/>
  <c r="F153"/>
  <c r="E153"/>
  <c r="I151"/>
  <c r="H151"/>
  <c r="G151"/>
  <c r="E151"/>
  <c r="H150"/>
  <c r="F150"/>
  <c r="E150"/>
  <c r="K150" s="1"/>
  <c r="I148"/>
  <c r="H148"/>
  <c r="G148"/>
  <c r="F148"/>
  <c r="E148"/>
  <c r="I146"/>
  <c r="H146"/>
  <c r="G146"/>
  <c r="F146"/>
  <c r="E146"/>
  <c r="K146" s="1"/>
  <c r="H145"/>
  <c r="G145"/>
  <c r="F145"/>
  <c r="E145"/>
  <c r="K145" s="1"/>
  <c r="I143"/>
  <c r="H143"/>
  <c r="G143"/>
  <c r="F143"/>
  <c r="E143"/>
  <c r="K141"/>
  <c r="K140"/>
  <c r="K139"/>
  <c r="F138"/>
  <c r="K138" s="1"/>
  <c r="K136"/>
  <c r="K135"/>
  <c r="K134"/>
  <c r="K133"/>
  <c r="F133"/>
  <c r="K131"/>
  <c r="K130"/>
  <c r="K129"/>
  <c r="F128"/>
  <c r="K128" s="1"/>
  <c r="F126"/>
  <c r="K126" s="1"/>
  <c r="F125"/>
  <c r="K125" s="1"/>
  <c r="F124"/>
  <c r="K124" s="1"/>
  <c r="F123"/>
  <c r="K123" s="1"/>
  <c r="K119"/>
  <c r="K118"/>
  <c r="J118"/>
  <c r="I118"/>
  <c r="H118"/>
  <c r="G118"/>
  <c r="F118"/>
  <c r="E118"/>
  <c r="E114"/>
  <c r="K114" s="1"/>
  <c r="K113" s="1"/>
  <c r="J113"/>
  <c r="I113"/>
  <c r="H113"/>
  <c r="G113"/>
  <c r="F113"/>
  <c r="E113"/>
  <c r="K111"/>
  <c r="K108" s="1"/>
  <c r="I108"/>
  <c r="H108"/>
  <c r="G108"/>
  <c r="F108"/>
  <c r="E108"/>
  <c r="K106"/>
  <c r="K103"/>
  <c r="E103"/>
  <c r="K102"/>
  <c r="K101"/>
  <c r="K100"/>
  <c r="K99"/>
  <c r="K98"/>
  <c r="J98"/>
  <c r="I98"/>
  <c r="H98"/>
  <c r="G98"/>
  <c r="F98"/>
  <c r="E98"/>
  <c r="K97"/>
  <c r="K96"/>
  <c r="K95"/>
  <c r="K94"/>
  <c r="J93"/>
  <c r="I93"/>
  <c r="H93"/>
  <c r="G93"/>
  <c r="F93"/>
  <c r="E93"/>
  <c r="K93" s="1"/>
  <c r="K92"/>
  <c r="K91"/>
  <c r="K90"/>
  <c r="K89"/>
  <c r="K88" s="1"/>
  <c r="K83" s="1"/>
  <c r="J88"/>
  <c r="I88"/>
  <c r="H88"/>
  <c r="G88"/>
  <c r="F88"/>
  <c r="E88"/>
  <c r="K87"/>
  <c r="J87"/>
  <c r="I87"/>
  <c r="H87"/>
  <c r="G87"/>
  <c r="F87"/>
  <c r="E87"/>
  <c r="J86"/>
  <c r="I86"/>
  <c r="H86"/>
  <c r="G86"/>
  <c r="F86"/>
  <c r="E86"/>
  <c r="K86" s="1"/>
  <c r="K85"/>
  <c r="J85"/>
  <c r="I85"/>
  <c r="H85"/>
  <c r="G85"/>
  <c r="F85"/>
  <c r="E85"/>
  <c r="K84"/>
  <c r="J84"/>
  <c r="I84"/>
  <c r="H84"/>
  <c r="G84"/>
  <c r="F84"/>
  <c r="E84"/>
  <c r="J83"/>
  <c r="I83"/>
  <c r="H83"/>
  <c r="G83"/>
  <c r="F83"/>
  <c r="E83"/>
  <c r="K82"/>
  <c r="K81"/>
  <c r="K80"/>
  <c r="K79"/>
  <c r="J78"/>
  <c r="I78"/>
  <c r="H78"/>
  <c r="G78"/>
  <c r="F78"/>
  <c r="E78"/>
  <c r="K78" s="1"/>
  <c r="K77"/>
  <c r="K76"/>
  <c r="K75"/>
  <c r="K74" s="1"/>
  <c r="J74"/>
  <c r="I74"/>
  <c r="H74"/>
  <c r="G74"/>
  <c r="F74"/>
  <c r="E74"/>
  <c r="K73"/>
  <c r="K72"/>
  <c r="K71"/>
  <c r="K70"/>
  <c r="K69"/>
  <c r="J69"/>
  <c r="I69"/>
  <c r="H69"/>
  <c r="G69"/>
  <c r="F69"/>
  <c r="E69"/>
  <c r="K68"/>
  <c r="K67"/>
  <c r="K66"/>
  <c r="K65"/>
  <c r="K64" s="1"/>
  <c r="J64"/>
  <c r="I64"/>
  <c r="H64"/>
  <c r="G64"/>
  <c r="F64"/>
  <c r="E64"/>
  <c r="K63"/>
  <c r="K62"/>
  <c r="K61"/>
  <c r="K60"/>
  <c r="K59"/>
  <c r="J59"/>
  <c r="I59"/>
  <c r="H59"/>
  <c r="G59"/>
  <c r="F59"/>
  <c r="E59"/>
  <c r="J58"/>
  <c r="I58"/>
  <c r="H58"/>
  <c r="G58"/>
  <c r="E58"/>
  <c r="K58" s="1"/>
  <c r="J57"/>
  <c r="I57"/>
  <c r="H57"/>
  <c r="G57"/>
  <c r="F57"/>
  <c r="E57"/>
  <c r="K57" s="1"/>
  <c r="J56"/>
  <c r="I56"/>
  <c r="H56"/>
  <c r="G56"/>
  <c r="F56"/>
  <c r="E56"/>
  <c r="K56" s="1"/>
  <c r="J55"/>
  <c r="I55"/>
  <c r="H55"/>
  <c r="G55"/>
  <c r="F55"/>
  <c r="E55"/>
  <c r="K55" s="1"/>
  <c r="K54" s="1"/>
  <c r="J54"/>
  <c r="I54"/>
  <c r="H54"/>
  <c r="G54"/>
  <c r="F54"/>
  <c r="E54"/>
  <c r="K53"/>
  <c r="K52"/>
  <c r="K51"/>
  <c r="K50"/>
  <c r="K49"/>
  <c r="J49"/>
  <c r="I49"/>
  <c r="H49"/>
  <c r="G49"/>
  <c r="F49"/>
  <c r="E49"/>
  <c r="K48"/>
  <c r="K47"/>
  <c r="K46"/>
  <c r="K45"/>
  <c r="K44" s="1"/>
  <c r="J44"/>
  <c r="I44"/>
  <c r="H44"/>
  <c r="G44"/>
  <c r="F44"/>
  <c r="E44"/>
  <c r="K43"/>
  <c r="K42"/>
  <c r="K41"/>
  <c r="K40"/>
  <c r="J39"/>
  <c r="I39"/>
  <c r="H39"/>
  <c r="G39"/>
  <c r="F39"/>
  <c r="E39"/>
  <c r="K39" s="1"/>
  <c r="K38"/>
  <c r="K37"/>
  <c r="K36"/>
  <c r="K35"/>
  <c r="K34" s="1"/>
  <c r="J34"/>
  <c r="I34"/>
  <c r="H34"/>
  <c r="G34"/>
  <c r="F34"/>
  <c r="E34"/>
  <c r="J33"/>
  <c r="I33"/>
  <c r="H33"/>
  <c r="G33"/>
  <c r="F33"/>
  <c r="E33"/>
  <c r="K33" s="1"/>
  <c r="K28" s="1"/>
  <c r="J32"/>
  <c r="I32"/>
  <c r="H32"/>
  <c r="G32"/>
  <c r="E32"/>
  <c r="K32" s="1"/>
  <c r="K27" s="1"/>
  <c r="J31"/>
  <c r="I31"/>
  <c r="H31"/>
  <c r="G31"/>
  <c r="F31"/>
  <c r="E31"/>
  <c r="K31" s="1"/>
  <c r="K26" s="1"/>
  <c r="J30"/>
  <c r="I30"/>
  <c r="H30"/>
  <c r="G30"/>
  <c r="F30"/>
  <c r="E30"/>
  <c r="K30" s="1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J25"/>
  <c r="I25"/>
  <c r="H25"/>
  <c r="G25"/>
  <c r="F25"/>
  <c r="E25"/>
  <c r="J24"/>
  <c r="I24"/>
  <c r="H24"/>
  <c r="G24"/>
  <c r="F24"/>
  <c r="E24"/>
  <c r="J23"/>
  <c r="I23"/>
  <c r="H23"/>
  <c r="G23"/>
  <c r="F23"/>
  <c r="E23"/>
  <c r="J22"/>
  <c r="I22"/>
  <c r="H22"/>
  <c r="G22"/>
  <c r="F22"/>
  <c r="E22"/>
  <c r="J21"/>
  <c r="I21"/>
  <c r="H21"/>
  <c r="G21"/>
  <c r="F21"/>
  <c r="E21"/>
  <c r="J20"/>
  <c r="I20"/>
  <c r="H20"/>
  <c r="G20"/>
  <c r="F20"/>
  <c r="E20"/>
  <c r="J19"/>
  <c r="I19"/>
  <c r="H19"/>
  <c r="G19"/>
  <c r="F19"/>
  <c r="E19"/>
  <c r="J18"/>
  <c r="I18"/>
  <c r="H18"/>
  <c r="G18"/>
  <c r="F18"/>
  <c r="E18"/>
  <c r="J17"/>
  <c r="I17"/>
  <c r="H17"/>
  <c r="G17"/>
  <c r="F17"/>
  <c r="E17"/>
  <c r="J16"/>
  <c r="I16"/>
  <c r="H16"/>
  <c r="G16"/>
  <c r="F16"/>
  <c r="E16"/>
  <c r="J15"/>
  <c r="I15"/>
  <c r="H15"/>
  <c r="G15"/>
  <c r="F15"/>
  <c r="E15"/>
  <c r="J14"/>
  <c r="I14"/>
  <c r="H14"/>
  <c r="G14"/>
  <c r="F14"/>
  <c r="E14"/>
  <c r="J13"/>
  <c r="I13"/>
  <c r="H13"/>
  <c r="G13"/>
  <c r="F13"/>
  <c r="E13"/>
  <c r="J12"/>
  <c r="I12"/>
  <c r="H12"/>
  <c r="G12"/>
  <c r="F12"/>
  <c r="E12"/>
  <c r="K12" s="1"/>
  <c r="J11"/>
  <c r="I11"/>
  <c r="H11"/>
  <c r="G11"/>
  <c r="F11"/>
  <c r="E11"/>
  <c r="J10"/>
  <c r="I10"/>
  <c r="H10"/>
  <c r="G10"/>
  <c r="F10"/>
  <c r="E10"/>
  <c r="J9"/>
  <c r="I9"/>
  <c r="H9"/>
  <c r="G9"/>
  <c r="F9"/>
  <c r="E9"/>
  <c r="K212" i="1"/>
  <c r="K211"/>
  <c r="K210"/>
  <c r="K209"/>
  <c r="K208"/>
  <c r="J208"/>
  <c r="I208"/>
  <c r="H208"/>
  <c r="G208"/>
  <c r="F208"/>
  <c r="E208"/>
  <c r="K207"/>
  <c r="J207"/>
  <c r="I207"/>
  <c r="H207"/>
  <c r="G207"/>
  <c r="F207"/>
  <c r="E207"/>
  <c r="K206"/>
  <c r="J206"/>
  <c r="I206"/>
  <c r="H206"/>
  <c r="G206"/>
  <c r="F206"/>
  <c r="E206"/>
  <c r="K205"/>
  <c r="J205"/>
  <c r="I205"/>
  <c r="H205"/>
  <c r="G205"/>
  <c r="F205"/>
  <c r="E205"/>
  <c r="K204"/>
  <c r="J204"/>
  <c r="I204"/>
  <c r="H204"/>
  <c r="G204"/>
  <c r="F204"/>
  <c r="E204"/>
  <c r="K203"/>
  <c r="J203"/>
  <c r="I203"/>
  <c r="H203"/>
  <c r="G203"/>
  <c r="F203"/>
  <c r="E203"/>
  <c r="K202"/>
  <c r="J202"/>
  <c r="I202"/>
  <c r="H202"/>
  <c r="G202"/>
  <c r="F202"/>
  <c r="E202"/>
  <c r="K201"/>
  <c r="J201"/>
  <c r="I201"/>
  <c r="H201"/>
  <c r="G201"/>
  <c r="F201"/>
  <c r="E201"/>
  <c r="K200"/>
  <c r="J200"/>
  <c r="I200"/>
  <c r="H200"/>
  <c r="G200"/>
  <c r="F200"/>
  <c r="E200"/>
  <c r="K199"/>
  <c r="J199"/>
  <c r="I199"/>
  <c r="H199"/>
  <c r="G199"/>
  <c r="F199"/>
  <c r="E199"/>
  <c r="K198"/>
  <c r="J198"/>
  <c r="I198"/>
  <c r="H198"/>
  <c r="G198"/>
  <c r="F198"/>
  <c r="E198"/>
  <c r="K196"/>
  <c r="K195"/>
  <c r="K193"/>
  <c r="F193"/>
  <c r="K191"/>
  <c r="F191"/>
  <c r="K190"/>
  <c r="F190"/>
  <c r="K188"/>
  <c r="F188"/>
  <c r="K186"/>
  <c r="K183" s="1"/>
  <c r="E183"/>
  <c r="K181"/>
  <c r="K180"/>
  <c r="K178" s="1"/>
  <c r="E178"/>
  <c r="K166"/>
  <c r="K163" s="1"/>
  <c r="H163"/>
  <c r="G163"/>
  <c r="F163"/>
  <c r="E163"/>
  <c r="K160"/>
  <c r="K158" s="1"/>
  <c r="G158"/>
  <c r="F158"/>
  <c r="E158"/>
  <c r="K156"/>
  <c r="K153" s="1"/>
  <c r="H153"/>
  <c r="G153"/>
  <c r="F153"/>
  <c r="E153"/>
  <c r="K151"/>
  <c r="H151"/>
  <c r="G151"/>
  <c r="E151"/>
  <c r="H150"/>
  <c r="G150"/>
  <c r="F150"/>
  <c r="E150"/>
  <c r="K150" s="1"/>
  <c r="K148" s="1"/>
  <c r="H148"/>
  <c r="G148"/>
  <c r="F148"/>
  <c r="E148"/>
  <c r="H146"/>
  <c r="G146"/>
  <c r="F146"/>
  <c r="E146"/>
  <c r="K146" s="1"/>
  <c r="H145"/>
  <c r="G145"/>
  <c r="F145"/>
  <c r="E145"/>
  <c r="K145" s="1"/>
  <c r="H143"/>
  <c r="G143"/>
  <c r="F143"/>
  <c r="E143"/>
  <c r="K141"/>
  <c r="K140"/>
  <c r="K139"/>
  <c r="F138"/>
  <c r="K138" s="1"/>
  <c r="K136"/>
  <c r="K135"/>
  <c r="K134"/>
  <c r="F133"/>
  <c r="K133" s="1"/>
  <c r="K131"/>
  <c r="K130"/>
  <c r="K129"/>
  <c r="K128"/>
  <c r="F128"/>
  <c r="F126"/>
  <c r="K126" s="1"/>
  <c r="K125"/>
  <c r="F125"/>
  <c r="K124"/>
  <c r="F124"/>
  <c r="K123"/>
  <c r="F123"/>
  <c r="K119"/>
  <c r="K118" s="1"/>
  <c r="J118"/>
  <c r="I118"/>
  <c r="H118"/>
  <c r="G118"/>
  <c r="F118"/>
  <c r="E118"/>
  <c r="K114"/>
  <c r="E114"/>
  <c r="K113"/>
  <c r="J113"/>
  <c r="I113"/>
  <c r="H113"/>
  <c r="G113"/>
  <c r="F113"/>
  <c r="E113"/>
  <c r="K111"/>
  <c r="K108"/>
  <c r="H108"/>
  <c r="G108"/>
  <c r="F108"/>
  <c r="E108"/>
  <c r="K106"/>
  <c r="K103"/>
  <c r="E103"/>
  <c r="K102"/>
  <c r="K101"/>
  <c r="K100"/>
  <c r="K99"/>
  <c r="K98"/>
  <c r="J98"/>
  <c r="I98"/>
  <c r="H98"/>
  <c r="G98"/>
  <c r="F98"/>
  <c r="E98"/>
  <c r="K97"/>
  <c r="K96"/>
  <c r="K95"/>
  <c r="K94"/>
  <c r="J93"/>
  <c r="I93"/>
  <c r="H93"/>
  <c r="G93"/>
  <c r="F93"/>
  <c r="E93"/>
  <c r="K93" s="1"/>
  <c r="K83" s="1"/>
  <c r="K92"/>
  <c r="K91"/>
  <c r="K90"/>
  <c r="K89"/>
  <c r="K88"/>
  <c r="J88"/>
  <c r="I88"/>
  <c r="H88"/>
  <c r="G88"/>
  <c r="F88"/>
  <c r="E88"/>
  <c r="K87"/>
  <c r="J87"/>
  <c r="I87"/>
  <c r="H87"/>
  <c r="G87"/>
  <c r="F87"/>
  <c r="E87"/>
  <c r="J86"/>
  <c r="I86"/>
  <c r="H86"/>
  <c r="G86"/>
  <c r="F86"/>
  <c r="E86"/>
  <c r="K86" s="1"/>
  <c r="K85"/>
  <c r="J85"/>
  <c r="I85"/>
  <c r="H85"/>
  <c r="G85"/>
  <c r="F85"/>
  <c r="E85"/>
  <c r="K84"/>
  <c r="J84"/>
  <c r="I84"/>
  <c r="H84"/>
  <c r="G84"/>
  <c r="F84"/>
  <c r="E84"/>
  <c r="J83"/>
  <c r="I83"/>
  <c r="H83"/>
  <c r="G83"/>
  <c r="F83"/>
  <c r="E83"/>
  <c r="K82"/>
  <c r="K81"/>
  <c r="K80"/>
  <c r="K79"/>
  <c r="J78"/>
  <c r="I78"/>
  <c r="H78"/>
  <c r="G78"/>
  <c r="F78"/>
  <c r="E78"/>
  <c r="K78" s="1"/>
  <c r="K77"/>
  <c r="K76"/>
  <c r="K75"/>
  <c r="K74"/>
  <c r="J74"/>
  <c r="I74"/>
  <c r="H74"/>
  <c r="G74"/>
  <c r="F74"/>
  <c r="E74"/>
  <c r="K73"/>
  <c r="K72"/>
  <c r="K71"/>
  <c r="K70"/>
  <c r="K69" s="1"/>
  <c r="J69"/>
  <c r="I69"/>
  <c r="H69"/>
  <c r="G69"/>
  <c r="F69"/>
  <c r="E69"/>
  <c r="K68"/>
  <c r="K67"/>
  <c r="K66"/>
  <c r="K65"/>
  <c r="K64"/>
  <c r="J64"/>
  <c r="I64"/>
  <c r="H64"/>
  <c r="G64"/>
  <c r="F64"/>
  <c r="E64"/>
  <c r="K63"/>
  <c r="K62"/>
  <c r="K61"/>
  <c r="K60"/>
  <c r="K59" s="1"/>
  <c r="J59"/>
  <c r="I59"/>
  <c r="H59"/>
  <c r="G59"/>
  <c r="F59"/>
  <c r="E59"/>
  <c r="J58"/>
  <c r="I58"/>
  <c r="E58"/>
  <c r="K58" s="1"/>
  <c r="J57"/>
  <c r="I57"/>
  <c r="H57"/>
  <c r="G57"/>
  <c r="F57"/>
  <c r="E57"/>
  <c r="K57" s="1"/>
  <c r="J56"/>
  <c r="I56"/>
  <c r="H56"/>
  <c r="G56"/>
  <c r="F56"/>
  <c r="E56"/>
  <c r="K56" s="1"/>
  <c r="J55"/>
  <c r="I55"/>
  <c r="H55"/>
  <c r="G55"/>
  <c r="F55"/>
  <c r="E55"/>
  <c r="K55" s="1"/>
  <c r="K54" s="1"/>
  <c r="J54"/>
  <c r="I54"/>
  <c r="H54"/>
  <c r="G54"/>
  <c r="F54"/>
  <c r="E54"/>
  <c r="K53"/>
  <c r="K52"/>
  <c r="K51"/>
  <c r="K50"/>
  <c r="K49"/>
  <c r="J49"/>
  <c r="I49"/>
  <c r="H49"/>
  <c r="G49"/>
  <c r="F49"/>
  <c r="E49"/>
  <c r="K48"/>
  <c r="K47"/>
  <c r="K46"/>
  <c r="K45"/>
  <c r="K44" s="1"/>
  <c r="J44"/>
  <c r="I44"/>
  <c r="H44"/>
  <c r="G44"/>
  <c r="F44"/>
  <c r="E44"/>
  <c r="K43"/>
  <c r="K42"/>
  <c r="K41"/>
  <c r="K40"/>
  <c r="J39"/>
  <c r="I39"/>
  <c r="H39"/>
  <c r="G39"/>
  <c r="F39"/>
  <c r="E39"/>
  <c r="K39" s="1"/>
  <c r="K38"/>
  <c r="K37"/>
  <c r="K36"/>
  <c r="K35"/>
  <c r="K34" s="1"/>
  <c r="J34"/>
  <c r="I34"/>
  <c r="H34"/>
  <c r="G34"/>
  <c r="F34"/>
  <c r="E34"/>
  <c r="J33"/>
  <c r="I33"/>
  <c r="H33"/>
  <c r="G33"/>
  <c r="F33"/>
  <c r="E33"/>
  <c r="K33" s="1"/>
  <c r="K28" s="1"/>
  <c r="J32"/>
  <c r="I32"/>
  <c r="H32"/>
  <c r="G32"/>
  <c r="E32"/>
  <c r="K32" s="1"/>
  <c r="K27" s="1"/>
  <c r="J31"/>
  <c r="I31"/>
  <c r="H31"/>
  <c r="G31"/>
  <c r="F31"/>
  <c r="E31"/>
  <c r="K31" s="1"/>
  <c r="K26" s="1"/>
  <c r="J30"/>
  <c r="I30"/>
  <c r="H30"/>
  <c r="G30"/>
  <c r="F30"/>
  <c r="E30"/>
  <c r="K30" s="1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J25"/>
  <c r="I25"/>
  <c r="H25"/>
  <c r="G25"/>
  <c r="F25"/>
  <c r="E25"/>
  <c r="J24"/>
  <c r="I24"/>
  <c r="H24"/>
  <c r="G24"/>
  <c r="F24"/>
  <c r="E24"/>
  <c r="J23"/>
  <c r="I23"/>
  <c r="H23"/>
  <c r="G23"/>
  <c r="F23"/>
  <c r="E23"/>
  <c r="J22"/>
  <c r="I22"/>
  <c r="H22"/>
  <c r="G22"/>
  <c r="F22"/>
  <c r="E22"/>
  <c r="J21"/>
  <c r="I21"/>
  <c r="H21"/>
  <c r="G21"/>
  <c r="F21"/>
  <c r="E21"/>
  <c r="J20"/>
  <c r="I20"/>
  <c r="H20"/>
  <c r="G20"/>
  <c r="F20"/>
  <c r="E20"/>
  <c r="J19"/>
  <c r="I19"/>
  <c r="H19"/>
  <c r="G19"/>
  <c r="F19"/>
  <c r="E19"/>
  <c r="J18"/>
  <c r="I18"/>
  <c r="H18"/>
  <c r="G18"/>
  <c r="F18"/>
  <c r="E18"/>
  <c r="J17"/>
  <c r="I17"/>
  <c r="H17"/>
  <c r="G17"/>
  <c r="F17"/>
  <c r="E17"/>
  <c r="J16"/>
  <c r="I16"/>
  <c r="H16"/>
  <c r="G16"/>
  <c r="F16"/>
  <c r="E16"/>
  <c r="J15"/>
  <c r="I15"/>
  <c r="H15"/>
  <c r="G15"/>
  <c r="F15"/>
  <c r="E15"/>
  <c r="J14"/>
  <c r="I14"/>
  <c r="H14"/>
  <c r="G14"/>
  <c r="F14"/>
  <c r="E14"/>
  <c r="J13"/>
  <c r="I13"/>
  <c r="H13"/>
  <c r="G13"/>
  <c r="F13"/>
  <c r="E13"/>
  <c r="J12"/>
  <c r="I12"/>
  <c r="H12"/>
  <c r="G12"/>
  <c r="F12"/>
  <c r="E12"/>
  <c r="K12" s="1"/>
  <c r="J11"/>
  <c r="I11"/>
  <c r="H11"/>
  <c r="G11"/>
  <c r="F11"/>
  <c r="E11"/>
  <c r="J10"/>
  <c r="I10"/>
  <c r="H10"/>
  <c r="G10"/>
  <c r="F10"/>
  <c r="E10"/>
  <c r="J9"/>
  <c r="I9"/>
  <c r="H9"/>
  <c r="G9"/>
  <c r="F9"/>
  <c r="E9"/>
  <c r="K18" l="1"/>
  <c r="K13" s="1"/>
  <c r="K23"/>
  <c r="K23" i="3"/>
  <c r="K18"/>
  <c r="K13" s="1"/>
  <c r="K29" i="1"/>
  <c r="K24" s="1"/>
  <c r="K25"/>
  <c r="K16"/>
  <c r="K11" s="1"/>
  <c r="K21"/>
  <c r="K22"/>
  <c r="K17"/>
  <c r="K29" i="3"/>
  <c r="K24" s="1"/>
  <c r="K25"/>
  <c r="K21"/>
  <c r="K16"/>
  <c r="K11" s="1"/>
  <c r="K17"/>
  <c r="K22"/>
  <c r="K143" i="1"/>
  <c r="K143" i="3"/>
  <c r="K151"/>
  <c r="K148" s="1"/>
  <c r="K14" i="1" l="1"/>
  <c r="K9" s="1"/>
  <c r="K19"/>
  <c r="K19" i="3"/>
  <c r="K14"/>
  <c r="K9" s="1"/>
  <c r="K15"/>
  <c r="K10" s="1"/>
  <c r="K20"/>
  <c r="K20" i="1"/>
  <c r="K15"/>
  <c r="K10" s="1"/>
</calcChain>
</file>

<file path=xl/sharedStrings.xml><?xml version="1.0" encoding="utf-8"?>
<sst xmlns="http://schemas.openxmlformats.org/spreadsheetml/2006/main" count="664" uniqueCount="104">
  <si>
    <t>Приложение  к постановлению Администрации Невельского района от 26.10.2021г  № 726</t>
  </si>
  <si>
    <t>«Приложение № 3 к муниципальной программе «Развитие культуры в муниципальном образовании «Невельский район»</t>
  </si>
  <si>
    <t xml:space="preserve"> Прогнозная (справочная) оценка ресурсного обеспечения реализации муниципальной программы «Развитие культуры в муниципальном образовании «Невельский район» за счет всех источников финансирования </t>
  </si>
  <si>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</si>
  <si>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</si>
  <si>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</si>
  <si>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Источник финансирования</t>
  </si>
  <si>
    <t>Расходы, тыс.руб.</t>
  </si>
  <si>
    <t>2025-2030</t>
  </si>
  <si>
    <t>всего</t>
  </si>
  <si>
    <t>Муниципальная программа «Развитие культуры в муниципальном образовании «Невельский район»</t>
  </si>
  <si>
    <t>Всего, в том числе:</t>
  </si>
  <si>
    <t>федеральный бюджет</t>
  </si>
  <si>
    <t xml:space="preserve">областной бюджет </t>
  </si>
  <si>
    <t>бюджет МО «Невельский район»</t>
  </si>
  <si>
    <t>иные источники</t>
  </si>
  <si>
    <t>Администрация Невельского района</t>
  </si>
  <si>
    <t>1.</t>
  </si>
  <si>
    <t>Подпрограмма 1 «Развитие культуры»</t>
  </si>
  <si>
    <t>1.1.</t>
  </si>
  <si>
    <t>Основное мероприятие 1. «Развитие библиотечного дела»</t>
  </si>
  <si>
    <t>1.1.1.</t>
  </si>
  <si>
    <t>Мероприятие 1.1.1. «Обеспечение деятельности (оказание услуг, выполнение работ) муниципальных учреждений»</t>
  </si>
  <si>
    <t>1.1.2.</t>
  </si>
  <si>
    <t>Мероприятие 1.1.2. «Комплектование книжных фондов библиотек муниципальных образований»</t>
  </si>
  <si>
    <t> Администрация Невельского района</t>
  </si>
  <si>
    <t>1.1.3.</t>
  </si>
  <si>
    <t>Мероприятие 1.1.3. «Подключение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оцифровки»</t>
  </si>
  <si>
    <t>Иные источники</t>
  </si>
  <si>
    <t>1.1.4.</t>
  </si>
  <si>
    <t>Мероприятие 1.1.4. Государственная поддержка муниципальных учреждений культуры, находящихся на территории сельских поселений</t>
  </si>
  <si>
    <t>Администрация  Невельского района</t>
  </si>
  <si>
    <t>1.2.</t>
  </si>
  <si>
    <t>Основное мероприятие 2. "Развитие системы культурно-досугового обслуживания населения"</t>
  </si>
  <si>
    <t>1.2.1.</t>
  </si>
  <si>
    <t>Мероприятие 1.2.1. «Обеспечение деятельности (оказание услуг, выполнение работ) муниципальных учреждений»</t>
  </si>
  <si>
    <t>1.2.2.</t>
  </si>
  <si>
    <t>Мероприятие 1.2.2.«Капитальный ремонт объектов муниципальной собственности</t>
  </si>
  <si>
    <t>1.2.3.</t>
  </si>
  <si>
    <t>Мероприятие 1.2.3.«Укрепление материально-технической базы учреждений»</t>
  </si>
  <si>
    <t>1.2.4.</t>
  </si>
  <si>
    <t>Мероприятие 1.2.4. Государственная поддержка муниципальных учреждений культуры, находящихся на территории сельских поселений</t>
  </si>
  <si>
    <t>Всего, в т.ч.</t>
  </si>
  <si>
    <t>Федеральный бюджет</t>
  </si>
  <si>
    <t xml:space="preserve">Областной бюджет </t>
  </si>
  <si>
    <t>1.2.5.</t>
  </si>
  <si>
    <t>Мероприятие 1.2.5. Проведение мероприятий, направленных на сохранение, возрождение и развитие народных и художественных промыслов и ремесел</t>
  </si>
  <si>
    <t>1.3.</t>
  </si>
  <si>
    <t>Основное мероприятие 3. «Развитие музейного дела»</t>
  </si>
  <si>
    <t>1.3.1.</t>
  </si>
  <si>
    <t>Мероприятие 1.3.1.«Обеспечение деятельности (оказание услуг, выполнение работ) муниципальных учреждений»</t>
  </si>
  <si>
    <t xml:space="preserve">Администрация Невельского района </t>
  </si>
  <si>
    <t>1.3.2.</t>
  </si>
  <si>
    <t>Мероприятие 1.3.2 "Проведение научной конференции «Бахтинские чтения», выпуск Невельского сборника</t>
  </si>
  <si>
    <t xml:space="preserve">всего </t>
  </si>
  <si>
    <t>Бюджет МО «Невельский район»</t>
  </si>
  <si>
    <t>1.3.3.</t>
  </si>
  <si>
    <t>Мероприятие 1.3.3                    "Расходы на подготовку проектно-сметной документации для проведения капитального ремонта в муниципальном бюджетном учреждении</t>
  </si>
  <si>
    <t>1.3.4.</t>
  </si>
  <si>
    <t>Мероприятие 1.3.4. «Расходы на осуществление капитального ремонта в муниципальных бюджетных учреждениях»</t>
  </si>
  <si>
    <t>1.3.5.</t>
  </si>
  <si>
    <t>Мероприятие 1.3.5. «Реализация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</si>
  <si>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1.4.</t>
  </si>
  <si>
    <t>Основное мероприятие 4. "Создание виртуальных концертных залов"</t>
  </si>
  <si>
    <t>1.4.1.</t>
  </si>
  <si>
    <t>Мероприятие 1.4.1                     "Создание виртуальных концертных залов"</t>
  </si>
  <si>
    <t>1.5</t>
  </si>
  <si>
    <t>Основное мероприятие  5. «Региональный проект «Культурная среда»</t>
  </si>
  <si>
    <t>1.5.1.</t>
  </si>
  <si>
    <t>Мероприятие 1.5.1. «Обеспечение учреждений культуры передвижными многофункциональными культурными центрами (автоклубами)</t>
  </si>
  <si>
    <t>1.5.2.</t>
  </si>
  <si>
    <t>Мероприятие1.5.2. «Оснащение образовательных учреждений  в сфере культуры(школ искусств и училищ)музыкальными инструментами,оборудованием и учебными материалами»</t>
  </si>
  <si>
    <t>1.5.3.</t>
  </si>
  <si>
    <t>Мероприятие 1.5.3. «Модернизация региональных детских школ искусств по видам искусств путем их реконструкции, капитального ремонта»</t>
  </si>
  <si>
    <t>2.</t>
  </si>
  <si>
    <t>Подпрограмма 2     "Дополнительное образование в сфере культуры и искусства"</t>
  </si>
  <si>
    <t>2.1.</t>
  </si>
  <si>
    <t>Основное мероприятие 1. "Дополнительное образование в сфере культуры и искусства"</t>
  </si>
  <si>
    <t>2.1.1.</t>
  </si>
  <si>
    <t>Мероприятие 2.1.                  "Расходы на обеспечение деятельности (оказание услуг) муниципальных учреждений"</t>
  </si>
  <si>
    <t>2.1.2.</t>
  </si>
  <si>
    <t>Мероприятие 2.2. "Расходы на предоставление педагогичесим работникам муниципальных образовательных организаций мер социальной поддержки, предусмотренных Законом Псковской области "Об образовании в Псковской области"</t>
  </si>
  <si>
    <t>2.1.3.</t>
  </si>
  <si>
    <t>Мероприятие 2.3.                "Расходы на подготовку проектно-сметной документации для проведения капитального ремонта в муниципальных бюджетных учреждениях"</t>
  </si>
  <si>
    <t>2.1.4.</t>
  </si>
  <si>
    <t>Мероприятие 2.4.                     "Расходы на  осуществление авторского надзора в процессе выполнения работ по модернизации здания"</t>
  </si>
  <si>
    <t>2.1.5.</t>
  </si>
  <si>
    <t>Мероприятие 2.5.                  "Реализация мероприятий по модернизации муниципальных детских школ искусств по видам искусств"</t>
  </si>
  <si>
    <t>2.1.6.</t>
  </si>
  <si>
    <t>Мероприятие 2.6.                 "Расходы на выплату единовременной компенсации за осуществление образовательного процесса в дистационной форме, в рамках реализации мер по обеспечению санитарно-эпидемиологического благополучия населения на территории Псковской области в связи с распространением новой коронавирусной инфекции (СОVLD-19)"</t>
  </si>
  <si>
    <t>2.1.7.</t>
  </si>
  <si>
    <t>Мероприятие 2.7.                 "Расходы на исполнение обязательств по муниципальному контракту № 01573000025200000580001 от 08.06.2020"</t>
  </si>
  <si>
    <t>2.2,</t>
  </si>
  <si>
    <t>Основное мероприятие 2.   "Строительство и модернизация,реконструкция, капитальный и текущий ремонт, приобретения оборудования сети учреждений культуры и учреждений дополнительного образования детей в сфере культуры области, изготовление проектно-сметной документации и проведение инженерных изысканий</t>
  </si>
  <si>
    <t>2.2.1.</t>
  </si>
  <si>
    <t>Мероприятие 2.2.1.. Строительство и модернизация(реконструкция,капитальный и текущий ремонт, приобретения оборудования) учреждений дополнительного образования детей в сфере культуры области,изготовление проектно-сметной документации и проведение инженерных изысканий</t>
  </si>
  <si>
    <t>3.</t>
  </si>
  <si>
    <t>Подпрограмма 3. "Реализация стратегии государственной национальной политики Российской Федерации на территории муниципального образования "Невельский район"</t>
  </si>
  <si>
    <t>3.1.</t>
  </si>
  <si>
    <t>Основное мероприятие 1.   "Реализация стратегии государственной национальной политики Российской Федерации на территории муниципального образования "Невельский район"</t>
  </si>
  <si>
    <t>3.1.1.</t>
  </si>
  <si>
    <t>Мероприятие 3.1.1. "Проведение мероприятий, направленных на укрепление Российской гражданской индентичности, гармонизацию межнациональных и межрегиональных отношений.</t>
  </si>
  <si>
    <t>Мероприятие 2.6.                 "Расходы на выплату единовременной компенсации за осуществление образовательного процесса в дистационной форме, в рамках реализации мер по обеспечению санитарно-эпидемиологического благополучия населения на территории Псковской области в связи с распространением новой коронавирусной инфекции (СОVID-19)"</t>
  </si>
  <si>
    <t>Приложение  к постановлению Администрации Невельского района от 15.12.2021  № 858</t>
  </si>
</sst>
</file>

<file path=xl/styles.xml><?xml version="1.0" encoding="utf-8"?>
<styleSheet xmlns="http://schemas.openxmlformats.org/spreadsheetml/2006/main">
  <numFmts count="1">
    <numFmt numFmtId="164" formatCode="dd/mm/yy"/>
  </numFmts>
  <fonts count="6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2" fillId="0" borderId="2" xfId="0" applyNumberFormat="1" applyFont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4" fontId="0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1" fillId="0" borderId="4" xfId="0" applyFont="1" applyBorder="1" applyAlignment="1">
      <alignment horizontal="center"/>
    </xf>
    <xf numFmtId="2" fontId="1" fillId="0" borderId="1" xfId="0" applyNumberFormat="1" applyFont="1" applyBorder="1" applyAlignment="1">
      <alignment vertical="top" wrapText="1"/>
    </xf>
    <xf numFmtId="2" fontId="0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wrapText="1"/>
    </xf>
    <xf numFmtId="0" fontId="1" fillId="0" borderId="3" xfId="0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5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164" fontId="1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vertical="top"/>
    </xf>
    <xf numFmtId="164" fontId="4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257"/>
  <sheetViews>
    <sheetView zoomScaleNormal="100" workbookViewId="0">
      <selection activeCell="A2" sqref="A2"/>
    </sheetView>
  </sheetViews>
  <sheetFormatPr defaultColWidth="9.5703125" defaultRowHeight="15"/>
  <cols>
    <col min="1" max="1" width="8.42578125" customWidth="1"/>
    <col min="2" max="2" width="28.5703125" customWidth="1"/>
    <col min="3" max="3" width="17.28515625" customWidth="1"/>
    <col min="4" max="4" width="21.85546875" customWidth="1"/>
    <col min="5" max="5" width="12.7109375" customWidth="1"/>
    <col min="6" max="6" width="12.85546875" customWidth="1"/>
    <col min="7" max="7" width="12" customWidth="1"/>
    <col min="8" max="8" width="10.28515625" customWidth="1"/>
    <col min="9" max="9" width="9.7109375" customWidth="1"/>
    <col min="10" max="10" width="9.5703125" customWidth="1"/>
    <col min="11" max="11" width="13.42578125" customWidth="1"/>
    <col min="12" max="12" width="10.7109375" customWidth="1"/>
    <col min="13" max="13" width="11" customWidth="1"/>
  </cols>
  <sheetData>
    <row r="1" spans="1:12" ht="3.75" customHeight="1">
      <c r="A1" s="1"/>
      <c r="B1" s="1"/>
      <c r="C1" s="1"/>
      <c r="D1" s="1"/>
      <c r="E1" s="1"/>
      <c r="F1" s="1"/>
      <c r="G1" s="32"/>
      <c r="H1" s="32"/>
      <c r="I1" s="32"/>
      <c r="J1" s="32"/>
      <c r="K1" s="32"/>
    </row>
    <row r="2" spans="1:12" ht="39.950000000000003" customHeight="1">
      <c r="A2" s="1"/>
      <c r="B2" s="1"/>
      <c r="C2" s="1"/>
      <c r="D2" s="1"/>
      <c r="E2" s="1"/>
      <c r="F2" s="1"/>
      <c r="G2" s="32" t="s">
        <v>0</v>
      </c>
      <c r="H2" s="32"/>
      <c r="I2" s="32"/>
      <c r="J2" s="32"/>
      <c r="K2" s="32"/>
    </row>
    <row r="3" spans="1:12" ht="7.5" customHeight="1">
      <c r="A3" s="1"/>
      <c r="B3" s="1"/>
      <c r="C3" s="1"/>
      <c r="D3" s="1"/>
      <c r="E3" s="1"/>
      <c r="F3" s="1"/>
      <c r="G3" s="56"/>
      <c r="H3" s="56"/>
      <c r="I3" s="56"/>
      <c r="J3" s="56"/>
      <c r="K3" s="56"/>
    </row>
    <row r="4" spans="1:12" ht="44.45" customHeight="1">
      <c r="A4" s="1"/>
      <c r="B4" s="1"/>
      <c r="C4" s="1"/>
      <c r="D4" s="1"/>
      <c r="E4" s="1"/>
      <c r="F4" s="1"/>
      <c r="G4" s="57" t="s">
        <v>1</v>
      </c>
      <c r="H4" s="57"/>
      <c r="I4" s="57"/>
      <c r="J4" s="57"/>
      <c r="K4" s="57"/>
    </row>
    <row r="5" spans="1:12" ht="46.5" customHeight="1">
      <c r="A5" s="58" t="s">
        <v>2</v>
      </c>
      <c r="B5" s="58"/>
      <c r="C5" s="58"/>
      <c r="D5" s="58"/>
      <c r="E5" s="58"/>
      <c r="F5" s="58"/>
      <c r="G5" s="58"/>
      <c r="H5" s="58"/>
      <c r="I5" s="58"/>
      <c r="J5" s="58"/>
      <c r="K5" s="58"/>
    </row>
    <row r="6" spans="1:12" ht="67.150000000000006" customHeight="1">
      <c r="A6" s="59" t="s">
        <v>3</v>
      </c>
      <c r="B6" s="60" t="s">
        <v>4</v>
      </c>
      <c r="C6" s="60" t="s">
        <v>5</v>
      </c>
      <c r="D6" s="60" t="s">
        <v>6</v>
      </c>
      <c r="E6" s="60" t="s">
        <v>7</v>
      </c>
      <c r="F6" s="60"/>
      <c r="G6" s="60"/>
      <c r="H6" s="60"/>
      <c r="I6" s="60"/>
      <c r="J6" s="60"/>
      <c r="K6" s="60"/>
    </row>
    <row r="7" spans="1:12">
      <c r="A7" s="59"/>
      <c r="B7" s="59"/>
      <c r="C7" s="59"/>
      <c r="D7" s="59"/>
      <c r="E7" s="3">
        <v>2020</v>
      </c>
      <c r="F7" s="3">
        <v>2021</v>
      </c>
      <c r="G7" s="3">
        <v>2022</v>
      </c>
      <c r="H7" s="3">
        <v>2023</v>
      </c>
      <c r="I7" s="3">
        <v>2024</v>
      </c>
      <c r="J7" s="3" t="s">
        <v>8</v>
      </c>
      <c r="K7" s="3" t="s">
        <v>9</v>
      </c>
    </row>
    <row r="8" spans="1:12">
      <c r="A8" s="3">
        <v>1</v>
      </c>
      <c r="B8" s="3">
        <v>2</v>
      </c>
      <c r="C8" s="3">
        <v>3</v>
      </c>
      <c r="D8" s="3"/>
      <c r="E8" s="3">
        <v>4</v>
      </c>
      <c r="F8" s="3">
        <v>5</v>
      </c>
      <c r="G8" s="3">
        <v>6</v>
      </c>
      <c r="H8" s="3">
        <v>7</v>
      </c>
      <c r="I8" s="3">
        <v>8</v>
      </c>
      <c r="J8" s="3">
        <v>9</v>
      </c>
      <c r="K8" s="3">
        <v>10</v>
      </c>
    </row>
    <row r="9" spans="1:12" ht="16.149999999999999" customHeight="1">
      <c r="A9" s="39"/>
      <c r="B9" s="39" t="s">
        <v>10</v>
      </c>
      <c r="C9" s="39" t="s">
        <v>11</v>
      </c>
      <c r="D9" s="4" t="s">
        <v>9</v>
      </c>
      <c r="E9" s="5">
        <f t="shared" ref="E9:K11" si="0">E14</f>
        <v>50424.571999999993</v>
      </c>
      <c r="F9" s="5">
        <f t="shared" si="0"/>
        <v>83935.4</v>
      </c>
      <c r="G9" s="5">
        <f t="shared" si="0"/>
        <v>43568</v>
      </c>
      <c r="H9" s="5">
        <f t="shared" si="0"/>
        <v>43518</v>
      </c>
      <c r="I9" s="5">
        <f t="shared" si="0"/>
        <v>0</v>
      </c>
      <c r="J9" s="5">
        <f t="shared" si="0"/>
        <v>0</v>
      </c>
      <c r="K9" s="5">
        <f t="shared" si="0"/>
        <v>221445.97199999998</v>
      </c>
      <c r="L9" s="6"/>
    </row>
    <row r="10" spans="1:12" ht="27.75" customHeight="1">
      <c r="A10" s="39"/>
      <c r="B10" s="39"/>
      <c r="C10" s="39"/>
      <c r="D10" s="4" t="s">
        <v>12</v>
      </c>
      <c r="E10" s="5">
        <f t="shared" si="0"/>
        <v>1540</v>
      </c>
      <c r="F10" s="5">
        <f t="shared" si="0"/>
        <v>32310.3</v>
      </c>
      <c r="G10" s="5">
        <f t="shared" si="0"/>
        <v>0</v>
      </c>
      <c r="H10" s="5">
        <f t="shared" si="0"/>
        <v>0</v>
      </c>
      <c r="I10" s="5">
        <f t="shared" si="0"/>
        <v>0</v>
      </c>
      <c r="J10" s="5">
        <f t="shared" si="0"/>
        <v>0</v>
      </c>
      <c r="K10" s="5">
        <f t="shared" si="0"/>
        <v>33850.300000000003</v>
      </c>
    </row>
    <row r="11" spans="1:12" ht="18.600000000000001" customHeight="1">
      <c r="A11" s="39"/>
      <c r="B11" s="39"/>
      <c r="C11" s="39"/>
      <c r="D11" s="4" t="s">
        <v>13</v>
      </c>
      <c r="E11" s="5">
        <f t="shared" si="0"/>
        <v>131.52000000000001</v>
      </c>
      <c r="F11" s="5">
        <f t="shared" si="0"/>
        <v>1846.4</v>
      </c>
      <c r="G11" s="5">
        <f t="shared" si="0"/>
        <v>50</v>
      </c>
      <c r="H11" s="5">
        <f t="shared" si="0"/>
        <v>0</v>
      </c>
      <c r="I11" s="5">
        <f t="shared" si="0"/>
        <v>0</v>
      </c>
      <c r="J11" s="5">
        <f t="shared" si="0"/>
        <v>0</v>
      </c>
      <c r="K11" s="5">
        <f t="shared" si="0"/>
        <v>2027.92</v>
      </c>
    </row>
    <row r="12" spans="1:12" ht="32.450000000000003" customHeight="1">
      <c r="A12" s="39"/>
      <c r="B12" s="39"/>
      <c r="C12" s="39"/>
      <c r="D12" s="4" t="s">
        <v>14</v>
      </c>
      <c r="E12" s="5">
        <f t="shared" ref="E12:J13" si="1">E17</f>
        <v>46636.051999999989</v>
      </c>
      <c r="F12" s="5">
        <f t="shared" si="1"/>
        <v>47628.7</v>
      </c>
      <c r="G12" s="5">
        <f t="shared" si="1"/>
        <v>41368</v>
      </c>
      <c r="H12" s="5">
        <f t="shared" si="1"/>
        <v>41368</v>
      </c>
      <c r="I12" s="5">
        <f t="shared" si="1"/>
        <v>0</v>
      </c>
      <c r="J12" s="5">
        <f t="shared" si="1"/>
        <v>0</v>
      </c>
      <c r="K12" s="5">
        <f>E12+F12+G12+H12</f>
        <v>177000.75199999998</v>
      </c>
    </row>
    <row r="13" spans="1:12">
      <c r="A13" s="39"/>
      <c r="B13" s="39"/>
      <c r="C13" s="39"/>
      <c r="D13" s="4" t="s">
        <v>15</v>
      </c>
      <c r="E13" s="5">
        <f t="shared" si="1"/>
        <v>2117</v>
      </c>
      <c r="F13" s="5">
        <f t="shared" si="1"/>
        <v>2150</v>
      </c>
      <c r="G13" s="5">
        <f t="shared" si="1"/>
        <v>2150</v>
      </c>
      <c r="H13" s="5">
        <f t="shared" si="1"/>
        <v>2150</v>
      </c>
      <c r="I13" s="5">
        <f t="shared" si="1"/>
        <v>0</v>
      </c>
      <c r="J13" s="5">
        <f t="shared" si="1"/>
        <v>0</v>
      </c>
      <c r="K13" s="5">
        <f>K18</f>
        <v>8567</v>
      </c>
    </row>
    <row r="14" spans="1:12" ht="18.600000000000001" customHeight="1">
      <c r="A14" s="39"/>
      <c r="B14" s="39"/>
      <c r="C14" s="39" t="s">
        <v>16</v>
      </c>
      <c r="D14" s="4" t="s">
        <v>9</v>
      </c>
      <c r="E14" s="5">
        <f t="shared" ref="E14:K14" si="2">E24+E143</f>
        <v>50424.571999999993</v>
      </c>
      <c r="F14" s="5">
        <f t="shared" si="2"/>
        <v>83935.4</v>
      </c>
      <c r="G14" s="5">
        <f t="shared" si="2"/>
        <v>43568</v>
      </c>
      <c r="H14" s="5">
        <f t="shared" si="2"/>
        <v>43518</v>
      </c>
      <c r="I14" s="5">
        <f t="shared" si="2"/>
        <v>0</v>
      </c>
      <c r="J14" s="5">
        <f t="shared" si="2"/>
        <v>0</v>
      </c>
      <c r="K14" s="5">
        <f t="shared" si="2"/>
        <v>221445.97199999998</v>
      </c>
      <c r="L14" s="7"/>
    </row>
    <row r="15" spans="1:12" ht="16.149999999999999" customHeight="1">
      <c r="A15" s="39"/>
      <c r="B15" s="39"/>
      <c r="C15" s="39"/>
      <c r="D15" s="4" t="s">
        <v>12</v>
      </c>
      <c r="E15" s="5">
        <f>E25+E214</f>
        <v>1540</v>
      </c>
      <c r="F15" s="5">
        <f>F25+Лист1!E15</f>
        <v>32310.3</v>
      </c>
      <c r="G15" s="5">
        <f>G25+Лист1!F15</f>
        <v>0</v>
      </c>
      <c r="H15" s="5">
        <f>H25+Лист1!G15</f>
        <v>0</v>
      </c>
      <c r="I15" s="5">
        <f>I25+Лист1!H15</f>
        <v>0</v>
      </c>
      <c r="J15" s="5">
        <f>J25+Лист1!I15</f>
        <v>0</v>
      </c>
      <c r="K15" s="5">
        <f>K25+Лист1!J15</f>
        <v>33850.300000000003</v>
      </c>
    </row>
    <row r="16" spans="1:12" ht="16.899999999999999" customHeight="1">
      <c r="A16" s="39"/>
      <c r="B16" s="39"/>
      <c r="C16" s="39"/>
      <c r="D16" s="4" t="s">
        <v>13</v>
      </c>
      <c r="E16" s="5">
        <f t="shared" ref="E16:K16" si="3">E26+E145</f>
        <v>131.52000000000001</v>
      </c>
      <c r="F16" s="5">
        <f t="shared" si="3"/>
        <v>1846.4</v>
      </c>
      <c r="G16" s="5">
        <f t="shared" si="3"/>
        <v>50</v>
      </c>
      <c r="H16" s="5">
        <f t="shared" si="3"/>
        <v>0</v>
      </c>
      <c r="I16" s="5">
        <f t="shared" si="3"/>
        <v>0</v>
      </c>
      <c r="J16" s="5">
        <f t="shared" si="3"/>
        <v>0</v>
      </c>
      <c r="K16" s="5">
        <f t="shared" si="3"/>
        <v>2027.92</v>
      </c>
    </row>
    <row r="17" spans="1:13" ht="30" customHeight="1">
      <c r="A17" s="39"/>
      <c r="B17" s="39"/>
      <c r="C17" s="39"/>
      <c r="D17" s="4" t="s">
        <v>14</v>
      </c>
      <c r="E17" s="5">
        <f>E27+E146</f>
        <v>46636.051999999989</v>
      </c>
      <c r="F17" s="5">
        <f>F27+F146</f>
        <v>47628.7</v>
      </c>
      <c r="G17" s="5">
        <f>G27+G146</f>
        <v>41368</v>
      </c>
      <c r="H17" s="5">
        <f>H27+H146</f>
        <v>41368</v>
      </c>
      <c r="I17" s="5">
        <f>I27+Лист1!H17</f>
        <v>0</v>
      </c>
      <c r="J17" s="5">
        <f>J27+Лист1!I17</f>
        <v>0</v>
      </c>
      <c r="K17" s="5">
        <f>K27+K146</f>
        <v>177000.75199999998</v>
      </c>
      <c r="M17" s="6"/>
    </row>
    <row r="18" spans="1:13">
      <c r="A18" s="39"/>
      <c r="B18" s="39"/>
      <c r="C18" s="39"/>
      <c r="D18" s="4" t="s">
        <v>15</v>
      </c>
      <c r="E18" s="5">
        <f>E28+E217</f>
        <v>2117</v>
      </c>
      <c r="F18" s="5">
        <f>F28+Лист1!E18</f>
        <v>2150</v>
      </c>
      <c r="G18" s="5">
        <f>G28+Лист1!F18</f>
        <v>2150</v>
      </c>
      <c r="H18" s="5">
        <f>H28+Лист1!G18</f>
        <v>2150</v>
      </c>
      <c r="I18" s="5">
        <f>I28+Лист1!H18</f>
        <v>0</v>
      </c>
      <c r="J18" s="5">
        <f>J28+Лист1!I18</f>
        <v>0</v>
      </c>
      <c r="K18" s="5">
        <f>K28+Лист1!J18</f>
        <v>8567</v>
      </c>
    </row>
    <row r="19" spans="1:13" ht="15" customHeight="1">
      <c r="A19" s="39" t="s">
        <v>17</v>
      </c>
      <c r="B19" s="39" t="s">
        <v>18</v>
      </c>
      <c r="C19" s="39" t="s">
        <v>11</v>
      </c>
      <c r="D19" s="4" t="s">
        <v>9</v>
      </c>
      <c r="E19" s="5">
        <f t="shared" ref="E19:K23" si="4">E24</f>
        <v>42021.971999999994</v>
      </c>
      <c r="F19" s="5">
        <f t="shared" si="4"/>
        <v>73190.599999999991</v>
      </c>
      <c r="G19" s="5">
        <f t="shared" si="4"/>
        <v>35818</v>
      </c>
      <c r="H19" s="5">
        <f t="shared" si="4"/>
        <v>35818</v>
      </c>
      <c r="I19" s="5">
        <f t="shared" si="4"/>
        <v>0</v>
      </c>
      <c r="J19" s="5">
        <f t="shared" si="4"/>
        <v>0</v>
      </c>
      <c r="K19" s="5">
        <f t="shared" si="4"/>
        <v>186848.57199999999</v>
      </c>
    </row>
    <row r="20" spans="1:13">
      <c r="A20" s="39"/>
      <c r="B20" s="39"/>
      <c r="C20" s="39"/>
      <c r="D20" s="4" t="s">
        <v>12</v>
      </c>
      <c r="E20" s="5">
        <f t="shared" si="4"/>
        <v>1540</v>
      </c>
      <c r="F20" s="5">
        <f t="shared" si="4"/>
        <v>32310.3</v>
      </c>
      <c r="G20" s="5">
        <f t="shared" si="4"/>
        <v>0</v>
      </c>
      <c r="H20" s="5">
        <f t="shared" si="4"/>
        <v>0</v>
      </c>
      <c r="I20" s="5">
        <f t="shared" si="4"/>
        <v>0</v>
      </c>
      <c r="J20" s="5">
        <f t="shared" si="4"/>
        <v>0</v>
      </c>
      <c r="K20" s="5">
        <f t="shared" si="4"/>
        <v>33850.300000000003</v>
      </c>
    </row>
    <row r="21" spans="1:13">
      <c r="A21" s="39"/>
      <c r="B21" s="39"/>
      <c r="C21" s="39"/>
      <c r="D21" s="4" t="s">
        <v>13</v>
      </c>
      <c r="E21" s="5">
        <f t="shared" si="4"/>
        <v>12.52</v>
      </c>
      <c r="F21" s="5">
        <f t="shared" si="4"/>
        <v>326.39999999999998</v>
      </c>
      <c r="G21" s="5">
        <f t="shared" si="4"/>
        <v>0</v>
      </c>
      <c r="H21" s="5">
        <f t="shared" si="4"/>
        <v>0</v>
      </c>
      <c r="I21" s="5">
        <f t="shared" si="4"/>
        <v>0</v>
      </c>
      <c r="J21" s="5">
        <f t="shared" si="4"/>
        <v>0</v>
      </c>
      <c r="K21" s="5">
        <f t="shared" si="4"/>
        <v>338.91999999999996</v>
      </c>
    </row>
    <row r="22" spans="1:13" ht="30">
      <c r="A22" s="39"/>
      <c r="B22" s="39"/>
      <c r="C22" s="39"/>
      <c r="D22" s="4" t="s">
        <v>14</v>
      </c>
      <c r="E22" s="5">
        <f t="shared" si="4"/>
        <v>38352.45199999999</v>
      </c>
      <c r="F22" s="5">
        <f t="shared" si="4"/>
        <v>38403.899999999994</v>
      </c>
      <c r="G22" s="5">
        <f t="shared" si="4"/>
        <v>33668</v>
      </c>
      <c r="H22" s="5">
        <f t="shared" si="4"/>
        <v>33668</v>
      </c>
      <c r="I22" s="5">
        <f t="shared" si="4"/>
        <v>0</v>
      </c>
      <c r="J22" s="5">
        <f t="shared" si="4"/>
        <v>0</v>
      </c>
      <c r="K22" s="5">
        <f t="shared" si="4"/>
        <v>144092.35199999998</v>
      </c>
    </row>
    <row r="23" spans="1:13">
      <c r="A23" s="39"/>
      <c r="B23" s="39"/>
      <c r="C23" s="39"/>
      <c r="D23" s="4" t="s">
        <v>15</v>
      </c>
      <c r="E23" s="5">
        <f t="shared" si="4"/>
        <v>2117</v>
      </c>
      <c r="F23" s="5">
        <f t="shared" si="4"/>
        <v>2150</v>
      </c>
      <c r="G23" s="5">
        <f t="shared" si="4"/>
        <v>2150</v>
      </c>
      <c r="H23" s="5">
        <f t="shared" si="4"/>
        <v>2150</v>
      </c>
      <c r="I23" s="5">
        <f t="shared" si="4"/>
        <v>0</v>
      </c>
      <c r="J23" s="5">
        <f t="shared" si="4"/>
        <v>0</v>
      </c>
      <c r="K23" s="5">
        <f t="shared" si="4"/>
        <v>8567</v>
      </c>
    </row>
    <row r="24" spans="1:13" ht="15" customHeight="1">
      <c r="A24" s="39"/>
      <c r="B24" s="39"/>
      <c r="C24" s="39" t="s">
        <v>16</v>
      </c>
      <c r="D24" s="4" t="s">
        <v>9</v>
      </c>
      <c r="E24" s="5">
        <f>E29+E54+E83+E113</f>
        <v>42021.971999999994</v>
      </c>
      <c r="F24" s="5">
        <f>F29+F54+F83+F25+F26+F126</f>
        <v>73190.599999999991</v>
      </c>
      <c r="G24" s="5">
        <f t="shared" ref="G24:J27" si="5">G29+G54+G83</f>
        <v>35818</v>
      </c>
      <c r="H24" s="5">
        <f t="shared" si="5"/>
        <v>35818</v>
      </c>
      <c r="I24" s="5">
        <f t="shared" si="5"/>
        <v>0</v>
      </c>
      <c r="J24" s="5">
        <f t="shared" si="5"/>
        <v>0</v>
      </c>
      <c r="K24" s="5">
        <f>K29+K54+K83+K113+K123</f>
        <v>186848.57199999999</v>
      </c>
      <c r="L24" s="8"/>
    </row>
    <row r="25" spans="1:13">
      <c r="A25" s="39"/>
      <c r="B25" s="39"/>
      <c r="C25" s="39"/>
      <c r="D25" s="4" t="s">
        <v>12</v>
      </c>
      <c r="E25" s="5">
        <f>E30+E55+E84+E114</f>
        <v>1540</v>
      </c>
      <c r="F25" s="5">
        <f>F30+F55+F84+F124</f>
        <v>32310.3</v>
      </c>
      <c r="G25" s="5">
        <f t="shared" si="5"/>
        <v>0</v>
      </c>
      <c r="H25" s="5">
        <f t="shared" si="5"/>
        <v>0</v>
      </c>
      <c r="I25" s="5">
        <f t="shared" si="5"/>
        <v>0</v>
      </c>
      <c r="J25" s="5">
        <f t="shared" si="5"/>
        <v>0</v>
      </c>
      <c r="K25" s="5">
        <f>K30+K55+K84+K114+K124</f>
        <v>33850.300000000003</v>
      </c>
    </row>
    <row r="26" spans="1:13">
      <c r="A26" s="39"/>
      <c r="B26" s="39"/>
      <c r="C26" s="39"/>
      <c r="D26" s="4" t="s">
        <v>13</v>
      </c>
      <c r="E26" s="5">
        <f>E31+E56+E85</f>
        <v>12.52</v>
      </c>
      <c r="F26" s="5">
        <f>F31+F56+F85+F125</f>
        <v>326.39999999999998</v>
      </c>
      <c r="G26" s="5">
        <f t="shared" si="5"/>
        <v>0</v>
      </c>
      <c r="H26" s="5">
        <f t="shared" si="5"/>
        <v>0</v>
      </c>
      <c r="I26" s="5">
        <f t="shared" si="5"/>
        <v>0</v>
      </c>
      <c r="J26" s="5">
        <f t="shared" si="5"/>
        <v>0</v>
      </c>
      <c r="K26" s="5">
        <f>K31+K56+K85+K125</f>
        <v>338.91999999999996</v>
      </c>
    </row>
    <row r="27" spans="1:13" ht="30">
      <c r="A27" s="39"/>
      <c r="B27" s="39"/>
      <c r="C27" s="39"/>
      <c r="D27" s="4" t="s">
        <v>14</v>
      </c>
      <c r="E27" s="5">
        <f>E32+E57+E86</f>
        <v>38352.45199999999</v>
      </c>
      <c r="F27" s="5">
        <f>F32+F57+F86+F126</f>
        <v>38403.899999999994</v>
      </c>
      <c r="G27" s="5">
        <f t="shared" si="5"/>
        <v>33668</v>
      </c>
      <c r="H27" s="5">
        <f t="shared" si="5"/>
        <v>33668</v>
      </c>
      <c r="I27" s="5">
        <f t="shared" si="5"/>
        <v>0</v>
      </c>
      <c r="J27" s="5">
        <f t="shared" si="5"/>
        <v>0</v>
      </c>
      <c r="K27" s="5">
        <f>K32+K57+K86+K126</f>
        <v>144092.35199999998</v>
      </c>
    </row>
    <row r="28" spans="1:13">
      <c r="A28" s="39"/>
      <c r="B28" s="39"/>
      <c r="C28" s="39"/>
      <c r="D28" s="4" t="s">
        <v>15</v>
      </c>
      <c r="E28" s="5">
        <f t="shared" ref="E28:K28" si="6">E33+E87+E58</f>
        <v>2117</v>
      </c>
      <c r="F28" s="5">
        <f t="shared" si="6"/>
        <v>2150</v>
      </c>
      <c r="G28" s="5">
        <f t="shared" si="6"/>
        <v>2150</v>
      </c>
      <c r="H28" s="5">
        <f t="shared" si="6"/>
        <v>2150</v>
      </c>
      <c r="I28" s="5">
        <f t="shared" si="6"/>
        <v>0</v>
      </c>
      <c r="J28" s="5">
        <f t="shared" si="6"/>
        <v>0</v>
      </c>
      <c r="K28" s="5">
        <f t="shared" si="6"/>
        <v>8567</v>
      </c>
    </row>
    <row r="29" spans="1:13" ht="19.5" customHeight="1">
      <c r="A29" s="39" t="s">
        <v>19</v>
      </c>
      <c r="B29" s="39" t="s">
        <v>20</v>
      </c>
      <c r="C29" s="39" t="s">
        <v>16</v>
      </c>
      <c r="D29" s="4" t="s">
        <v>9</v>
      </c>
      <c r="E29" s="5">
        <f t="shared" ref="E29:K29" si="7">E30+E31+E32+E33</f>
        <v>11476.919</v>
      </c>
      <c r="F29" s="5">
        <f t="shared" si="7"/>
        <v>11799.5</v>
      </c>
      <c r="G29" s="5">
        <f t="shared" si="7"/>
        <v>9999.2000000000007</v>
      </c>
      <c r="H29" s="5">
        <f t="shared" si="7"/>
        <v>9999.2000000000007</v>
      </c>
      <c r="I29" s="5">
        <f t="shared" si="7"/>
        <v>0</v>
      </c>
      <c r="J29" s="5">
        <f t="shared" si="7"/>
        <v>0</v>
      </c>
      <c r="K29" s="5">
        <f t="shared" si="7"/>
        <v>43274.818999999996</v>
      </c>
      <c r="L29" s="9"/>
    </row>
    <row r="30" spans="1:13" ht="33.75" customHeight="1">
      <c r="A30" s="39"/>
      <c r="B30" s="39"/>
      <c r="C30" s="39"/>
      <c r="D30" s="4" t="s">
        <v>12</v>
      </c>
      <c r="E30" s="5">
        <f t="shared" ref="E30:J31" si="8">E35+E40+E45+E50</f>
        <v>150</v>
      </c>
      <c r="F30" s="5">
        <f t="shared" si="8"/>
        <v>0</v>
      </c>
      <c r="G30" s="5">
        <f t="shared" si="8"/>
        <v>0</v>
      </c>
      <c r="H30" s="5">
        <f t="shared" si="8"/>
        <v>0</v>
      </c>
      <c r="I30" s="5">
        <f t="shared" si="8"/>
        <v>0</v>
      </c>
      <c r="J30" s="5">
        <f t="shared" si="8"/>
        <v>0</v>
      </c>
      <c r="K30" s="5">
        <f>SUM(E30:J30)</f>
        <v>150</v>
      </c>
    </row>
    <row r="31" spans="1:13" ht="23.25" customHeight="1">
      <c r="A31" s="39"/>
      <c r="B31" s="39"/>
      <c r="C31" s="39"/>
      <c r="D31" s="4" t="s">
        <v>13</v>
      </c>
      <c r="E31" s="5">
        <f t="shared" si="8"/>
        <v>1.51</v>
      </c>
      <c r="F31" s="5">
        <f t="shared" si="8"/>
        <v>0</v>
      </c>
      <c r="G31" s="5">
        <f t="shared" si="8"/>
        <v>0</v>
      </c>
      <c r="H31" s="5">
        <f t="shared" si="8"/>
        <v>0</v>
      </c>
      <c r="I31" s="5">
        <f t="shared" si="8"/>
        <v>0</v>
      </c>
      <c r="J31" s="5">
        <f t="shared" si="8"/>
        <v>0</v>
      </c>
      <c r="K31" s="5">
        <f>SUM(E31:J31)</f>
        <v>1.51</v>
      </c>
    </row>
    <row r="32" spans="1:13" ht="30" customHeight="1">
      <c r="A32" s="39"/>
      <c r="B32" s="39"/>
      <c r="C32" s="39"/>
      <c r="D32" s="4" t="s">
        <v>14</v>
      </c>
      <c r="E32" s="5">
        <f>E37+E42+E47+E52</f>
        <v>11320.409</v>
      </c>
      <c r="F32" s="5">
        <v>11794.5</v>
      </c>
      <c r="G32" s="5">
        <f t="shared" ref="G32:J33" si="9">G37+G42+G47+G52</f>
        <v>9994.2000000000007</v>
      </c>
      <c r="H32" s="5">
        <f t="shared" si="9"/>
        <v>9994.2000000000007</v>
      </c>
      <c r="I32" s="5">
        <f t="shared" si="9"/>
        <v>0</v>
      </c>
      <c r="J32" s="5">
        <f t="shared" si="9"/>
        <v>0</v>
      </c>
      <c r="K32" s="5">
        <f>SUM(E32:J32)</f>
        <v>43103.308999999994</v>
      </c>
    </row>
    <row r="33" spans="1:11">
      <c r="A33" s="39"/>
      <c r="B33" s="39"/>
      <c r="C33" s="39"/>
      <c r="D33" s="4" t="s">
        <v>15</v>
      </c>
      <c r="E33" s="5">
        <f>E38+E43+E48+E53</f>
        <v>5</v>
      </c>
      <c r="F33" s="5">
        <f>F38+F43+F48+F53</f>
        <v>5</v>
      </c>
      <c r="G33" s="5">
        <f t="shared" si="9"/>
        <v>5</v>
      </c>
      <c r="H33" s="5">
        <f t="shared" si="9"/>
        <v>5</v>
      </c>
      <c r="I33" s="5">
        <f t="shared" si="9"/>
        <v>0</v>
      </c>
      <c r="J33" s="5">
        <f t="shared" si="9"/>
        <v>0</v>
      </c>
      <c r="K33" s="5">
        <f>SUM(E33:J33)</f>
        <v>20</v>
      </c>
    </row>
    <row r="34" spans="1:11" ht="23.25" customHeight="1">
      <c r="A34" s="39" t="s">
        <v>21</v>
      </c>
      <c r="B34" s="39" t="s">
        <v>22</v>
      </c>
      <c r="C34" s="39" t="s">
        <v>16</v>
      </c>
      <c r="D34" s="4" t="s">
        <v>9</v>
      </c>
      <c r="E34" s="5">
        <f t="shared" ref="E34:K34" si="10">E35+E36+E37+E38</f>
        <v>11325.33</v>
      </c>
      <c r="F34" s="5">
        <f t="shared" si="10"/>
        <v>11799.1</v>
      </c>
      <c r="G34" s="5">
        <f t="shared" si="10"/>
        <v>9999.2000000000007</v>
      </c>
      <c r="H34" s="5">
        <f t="shared" si="10"/>
        <v>9999.2000000000007</v>
      </c>
      <c r="I34" s="5">
        <f t="shared" si="10"/>
        <v>0</v>
      </c>
      <c r="J34" s="5">
        <f t="shared" si="10"/>
        <v>0</v>
      </c>
      <c r="K34" s="5">
        <f t="shared" si="10"/>
        <v>43122.83</v>
      </c>
    </row>
    <row r="35" spans="1:11" ht="21" customHeight="1">
      <c r="A35" s="39"/>
      <c r="B35" s="39"/>
      <c r="C35" s="39"/>
      <c r="D35" s="4" t="s">
        <v>12</v>
      </c>
      <c r="E35" s="5"/>
      <c r="F35" s="5"/>
      <c r="G35" s="5"/>
      <c r="H35" s="5"/>
      <c r="I35" s="5"/>
      <c r="J35" s="5"/>
      <c r="K35" s="5">
        <f>SUM(E35:I35)</f>
        <v>0</v>
      </c>
    </row>
    <row r="36" spans="1:11" ht="21.75" customHeight="1">
      <c r="A36" s="39"/>
      <c r="B36" s="39"/>
      <c r="C36" s="39"/>
      <c r="D36" s="4" t="s">
        <v>13</v>
      </c>
      <c r="E36" s="5"/>
      <c r="F36" s="5"/>
      <c r="G36" s="5"/>
      <c r="H36" s="5"/>
      <c r="I36" s="5"/>
      <c r="J36" s="5"/>
      <c r="K36" s="5">
        <f>SUM(E36:I36)</f>
        <v>0</v>
      </c>
    </row>
    <row r="37" spans="1:11" ht="30">
      <c r="A37" s="39"/>
      <c r="B37" s="39"/>
      <c r="C37" s="39"/>
      <c r="D37" s="4" t="s">
        <v>14</v>
      </c>
      <c r="E37" s="5">
        <v>11320.33</v>
      </c>
      <c r="F37" s="5">
        <v>11794.1</v>
      </c>
      <c r="G37" s="5">
        <v>9994.2000000000007</v>
      </c>
      <c r="H37" s="5">
        <v>9994.2000000000007</v>
      </c>
      <c r="I37" s="5"/>
      <c r="J37" s="5"/>
      <c r="K37" s="5">
        <f t="shared" ref="K37:K43" si="11">SUM(E37:J37)</f>
        <v>43102.83</v>
      </c>
    </row>
    <row r="38" spans="1:11">
      <c r="A38" s="39"/>
      <c r="B38" s="39"/>
      <c r="C38" s="39"/>
      <c r="D38" s="4" t="s">
        <v>15</v>
      </c>
      <c r="E38" s="5">
        <v>5</v>
      </c>
      <c r="F38" s="5">
        <v>5</v>
      </c>
      <c r="G38" s="5">
        <v>5</v>
      </c>
      <c r="H38" s="10">
        <v>5</v>
      </c>
      <c r="I38" s="5"/>
      <c r="J38" s="5"/>
      <c r="K38" s="5">
        <f t="shared" si="11"/>
        <v>20</v>
      </c>
    </row>
    <row r="39" spans="1:11" ht="22.5" customHeight="1">
      <c r="A39" s="39" t="s">
        <v>23</v>
      </c>
      <c r="B39" s="39" t="s">
        <v>24</v>
      </c>
      <c r="C39" s="39" t="s">
        <v>25</v>
      </c>
      <c r="D39" s="4" t="s">
        <v>9</v>
      </c>
      <c r="E39" s="5">
        <f t="shared" ref="E39:J39" si="12">E40+E41+E42+E43</f>
        <v>0</v>
      </c>
      <c r="F39" s="5">
        <f t="shared" si="12"/>
        <v>0</v>
      </c>
      <c r="G39" s="5">
        <f t="shared" si="12"/>
        <v>0</v>
      </c>
      <c r="H39" s="5">
        <f t="shared" si="12"/>
        <v>0</v>
      </c>
      <c r="I39" s="5">
        <f t="shared" si="12"/>
        <v>0</v>
      </c>
      <c r="J39" s="5">
        <f t="shared" si="12"/>
        <v>0</v>
      </c>
      <c r="K39" s="5">
        <f t="shared" si="11"/>
        <v>0</v>
      </c>
    </row>
    <row r="40" spans="1:11" ht="21.75" customHeight="1">
      <c r="A40" s="39"/>
      <c r="B40" s="39"/>
      <c r="C40" s="39"/>
      <c r="D40" s="4" t="s">
        <v>12</v>
      </c>
      <c r="E40" s="5"/>
      <c r="F40" s="5"/>
      <c r="G40" s="5"/>
      <c r="H40" s="5"/>
      <c r="I40" s="5"/>
      <c r="J40" s="5"/>
      <c r="K40" s="5">
        <f t="shared" si="11"/>
        <v>0</v>
      </c>
    </row>
    <row r="41" spans="1:11" ht="21.75" customHeight="1">
      <c r="A41" s="39"/>
      <c r="B41" s="39"/>
      <c r="C41" s="39"/>
      <c r="D41" s="4" t="s">
        <v>13</v>
      </c>
      <c r="E41" s="5"/>
      <c r="F41" s="5"/>
      <c r="G41" s="5"/>
      <c r="H41" s="5"/>
      <c r="I41" s="5"/>
      <c r="J41" s="5"/>
      <c r="K41" s="5">
        <f t="shared" si="11"/>
        <v>0</v>
      </c>
    </row>
    <row r="42" spans="1:11" ht="30">
      <c r="A42" s="39"/>
      <c r="B42" s="39"/>
      <c r="C42" s="39"/>
      <c r="D42" s="4" t="s">
        <v>14</v>
      </c>
      <c r="E42" s="5"/>
      <c r="F42" s="5"/>
      <c r="G42" s="5"/>
      <c r="H42" s="5"/>
      <c r="I42" s="5"/>
      <c r="J42" s="5"/>
      <c r="K42" s="5">
        <f t="shared" si="11"/>
        <v>0</v>
      </c>
    </row>
    <row r="43" spans="1:11">
      <c r="A43" s="39"/>
      <c r="B43" s="39"/>
      <c r="C43" s="39"/>
      <c r="D43" s="4" t="s">
        <v>15</v>
      </c>
      <c r="E43" s="5"/>
      <c r="F43" s="5"/>
      <c r="G43" s="5"/>
      <c r="H43" s="5"/>
      <c r="I43" s="5"/>
      <c r="J43" s="5"/>
      <c r="K43" s="5">
        <f t="shared" si="11"/>
        <v>0</v>
      </c>
    </row>
    <row r="44" spans="1:11" ht="24.75" customHeight="1">
      <c r="A44" s="39" t="s">
        <v>26</v>
      </c>
      <c r="B44" s="39" t="s">
        <v>27</v>
      </c>
      <c r="C44" s="39" t="s">
        <v>16</v>
      </c>
      <c r="D44" s="4" t="s">
        <v>9</v>
      </c>
      <c r="E44" s="5">
        <f t="shared" ref="E44:K44" si="13">E45+E46+E47+E48</f>
        <v>0</v>
      </c>
      <c r="F44" s="5">
        <f t="shared" si="13"/>
        <v>0</v>
      </c>
      <c r="G44" s="5">
        <f t="shared" si="13"/>
        <v>0</v>
      </c>
      <c r="H44" s="5">
        <f t="shared" si="13"/>
        <v>0</v>
      </c>
      <c r="I44" s="5">
        <f t="shared" si="13"/>
        <v>0</v>
      </c>
      <c r="J44" s="5">
        <f t="shared" si="13"/>
        <v>0</v>
      </c>
      <c r="K44" s="5">
        <f t="shared" si="13"/>
        <v>0</v>
      </c>
    </row>
    <row r="45" spans="1:11" ht="24.75" customHeight="1">
      <c r="A45" s="39"/>
      <c r="B45" s="39"/>
      <c r="C45" s="39"/>
      <c r="D45" s="4" t="s">
        <v>12</v>
      </c>
      <c r="E45" s="5"/>
      <c r="F45" s="5"/>
      <c r="G45" s="5"/>
      <c r="H45" s="5"/>
      <c r="I45" s="5"/>
      <c r="J45" s="5"/>
      <c r="K45" s="5">
        <f>SUM(E45:J45)</f>
        <v>0</v>
      </c>
    </row>
    <row r="46" spans="1:11" ht="23.25" customHeight="1">
      <c r="A46" s="39"/>
      <c r="B46" s="39"/>
      <c r="C46" s="39"/>
      <c r="D46" s="4" t="s">
        <v>13</v>
      </c>
      <c r="E46" s="5"/>
      <c r="F46" s="5"/>
      <c r="G46" s="5"/>
      <c r="H46" s="5"/>
      <c r="I46" s="5"/>
      <c r="J46" s="5"/>
      <c r="K46" s="5">
        <f>SUM(E46:J46)</f>
        <v>0</v>
      </c>
    </row>
    <row r="47" spans="1:11" ht="33.6" customHeight="1">
      <c r="A47" s="39"/>
      <c r="B47" s="39"/>
      <c r="C47" s="39"/>
      <c r="D47" s="4" t="s">
        <v>14</v>
      </c>
      <c r="E47" s="5"/>
      <c r="F47" s="5"/>
      <c r="G47" s="5"/>
      <c r="H47" s="5"/>
      <c r="I47" s="5"/>
      <c r="J47" s="5"/>
      <c r="K47" s="5">
        <f>SUM(E47:J47)</f>
        <v>0</v>
      </c>
    </row>
    <row r="48" spans="1:11" ht="37.5" customHeight="1">
      <c r="A48" s="39"/>
      <c r="B48" s="39"/>
      <c r="C48" s="39"/>
      <c r="D48" s="4" t="s">
        <v>28</v>
      </c>
      <c r="E48" s="5"/>
      <c r="F48" s="5"/>
      <c r="G48" s="5"/>
      <c r="H48" s="5"/>
      <c r="I48" s="5"/>
      <c r="J48" s="5"/>
      <c r="K48" s="5">
        <f>SUM(E48:J48)</f>
        <v>0</v>
      </c>
    </row>
    <row r="49" spans="1:12" ht="21.75" customHeight="1">
      <c r="A49" s="55" t="s">
        <v>29</v>
      </c>
      <c r="B49" s="55" t="s">
        <v>30</v>
      </c>
      <c r="C49" s="39" t="s">
        <v>31</v>
      </c>
      <c r="D49" s="4" t="s">
        <v>9</v>
      </c>
      <c r="E49" s="5">
        <f t="shared" ref="E49:K49" si="14">E50+E51+E52+E53</f>
        <v>151.589</v>
      </c>
      <c r="F49" s="5">
        <f t="shared" si="14"/>
        <v>0</v>
      </c>
      <c r="G49" s="5">
        <f t="shared" si="14"/>
        <v>0</v>
      </c>
      <c r="H49" s="5">
        <f t="shared" si="14"/>
        <v>0</v>
      </c>
      <c r="I49" s="5">
        <f t="shared" si="14"/>
        <v>0</v>
      </c>
      <c r="J49" s="5">
        <f t="shared" si="14"/>
        <v>0</v>
      </c>
      <c r="K49" s="5">
        <f t="shared" si="14"/>
        <v>151.589</v>
      </c>
    </row>
    <row r="50" spans="1:12" ht="21" customHeight="1">
      <c r="A50" s="55"/>
      <c r="B50" s="55"/>
      <c r="C50" s="39"/>
      <c r="D50" s="4" t="s">
        <v>12</v>
      </c>
      <c r="E50" s="5">
        <v>150</v>
      </c>
      <c r="F50" s="5"/>
      <c r="G50" s="5"/>
      <c r="H50" s="5"/>
      <c r="I50" s="5"/>
      <c r="J50" s="5"/>
      <c r="K50" s="5">
        <f>SUM(E50:J50)</f>
        <v>150</v>
      </c>
    </row>
    <row r="51" spans="1:12" ht="17.25" customHeight="1">
      <c r="A51" s="55"/>
      <c r="B51" s="55"/>
      <c r="C51" s="39"/>
      <c r="D51" s="4" t="s">
        <v>13</v>
      </c>
      <c r="E51" s="5">
        <v>1.51</v>
      </c>
      <c r="F51" s="5"/>
      <c r="G51" s="5"/>
      <c r="H51" s="5"/>
      <c r="I51" s="5"/>
      <c r="J51" s="5"/>
      <c r="K51" s="5">
        <f>SUM(E51:J51)</f>
        <v>1.51</v>
      </c>
    </row>
    <row r="52" spans="1:12" ht="30.75" customHeight="1">
      <c r="A52" s="55"/>
      <c r="B52" s="55"/>
      <c r="C52" s="39"/>
      <c r="D52" s="4" t="s">
        <v>14</v>
      </c>
      <c r="E52" s="5">
        <v>7.9000000000000001E-2</v>
      </c>
      <c r="F52" s="5"/>
      <c r="G52" s="5"/>
      <c r="H52" s="5"/>
      <c r="I52" s="5"/>
      <c r="J52" s="5"/>
      <c r="K52" s="5">
        <f>SUM(E52:J52)</f>
        <v>7.9000000000000001E-2</v>
      </c>
    </row>
    <row r="53" spans="1:12" ht="24.75" customHeight="1">
      <c r="A53" s="55"/>
      <c r="B53" s="55"/>
      <c r="C53" s="39"/>
      <c r="D53" s="4" t="s">
        <v>28</v>
      </c>
      <c r="E53" s="5"/>
      <c r="F53" s="5"/>
      <c r="G53" s="5"/>
      <c r="H53" s="5"/>
      <c r="I53" s="5"/>
      <c r="J53" s="5"/>
      <c r="K53" s="5">
        <f>SUM(E53:J53)</f>
        <v>0</v>
      </c>
    </row>
    <row r="54" spans="1:12" ht="15" customHeight="1">
      <c r="A54" s="39" t="s">
        <v>32</v>
      </c>
      <c r="B54" s="39" t="s">
        <v>33</v>
      </c>
      <c r="C54" s="39" t="s">
        <v>16</v>
      </c>
      <c r="D54" s="4" t="s">
        <v>9</v>
      </c>
      <c r="E54" s="5">
        <f t="shared" ref="E54:K54" si="15">E55+E56+E57+E58</f>
        <v>26146.852999999996</v>
      </c>
      <c r="F54" s="5">
        <f t="shared" si="15"/>
        <v>25370.7</v>
      </c>
      <c r="G54" s="5">
        <f t="shared" si="15"/>
        <v>23287.599999999999</v>
      </c>
      <c r="H54" s="5">
        <f t="shared" si="15"/>
        <v>23287.599999999999</v>
      </c>
      <c r="I54" s="5">
        <f t="shared" si="15"/>
        <v>0</v>
      </c>
      <c r="J54" s="5">
        <f t="shared" si="15"/>
        <v>0</v>
      </c>
      <c r="K54" s="5">
        <f t="shared" si="15"/>
        <v>98092.752999999982</v>
      </c>
      <c r="L54" s="9"/>
    </row>
    <row r="55" spans="1:12">
      <c r="A55" s="39"/>
      <c r="B55" s="39"/>
      <c r="C55" s="39"/>
      <c r="D55" s="4" t="s">
        <v>12</v>
      </c>
      <c r="E55" s="5">
        <f t="shared" ref="E55:J57" si="16">E60+E65+E70+E75+E79</f>
        <v>1090</v>
      </c>
      <c r="F55" s="5">
        <f t="shared" si="16"/>
        <v>0</v>
      </c>
      <c r="G55" s="5">
        <f t="shared" si="16"/>
        <v>0</v>
      </c>
      <c r="H55" s="5">
        <f t="shared" si="16"/>
        <v>0</v>
      </c>
      <c r="I55" s="5">
        <f t="shared" si="16"/>
        <v>0</v>
      </c>
      <c r="J55" s="5">
        <f t="shared" si="16"/>
        <v>0</v>
      </c>
      <c r="K55" s="5">
        <f>SUM(E55:J55)</f>
        <v>1090</v>
      </c>
    </row>
    <row r="56" spans="1:12" ht="19.149999999999999" customHeight="1">
      <c r="A56" s="39"/>
      <c r="B56" s="39"/>
      <c r="C56" s="39"/>
      <c r="D56" s="4" t="s">
        <v>13</v>
      </c>
      <c r="E56" s="5">
        <f t="shared" si="16"/>
        <v>11.01</v>
      </c>
      <c r="F56" s="5">
        <f t="shared" si="16"/>
        <v>0</v>
      </c>
      <c r="G56" s="5">
        <f t="shared" si="16"/>
        <v>0</v>
      </c>
      <c r="H56" s="5">
        <f t="shared" si="16"/>
        <v>0</v>
      </c>
      <c r="I56" s="5">
        <f t="shared" si="16"/>
        <v>0</v>
      </c>
      <c r="J56" s="5">
        <f t="shared" si="16"/>
        <v>0</v>
      </c>
      <c r="K56" s="5">
        <f>SUM(E56:J56)</f>
        <v>11.01</v>
      </c>
    </row>
    <row r="57" spans="1:12" ht="27.75" customHeight="1">
      <c r="A57" s="39"/>
      <c r="B57" s="39"/>
      <c r="C57" s="39"/>
      <c r="D57" s="4" t="s">
        <v>14</v>
      </c>
      <c r="E57" s="5">
        <f t="shared" si="16"/>
        <v>22950.842999999997</v>
      </c>
      <c r="F57" s="5">
        <f t="shared" si="16"/>
        <v>23275.7</v>
      </c>
      <c r="G57" s="5">
        <f t="shared" si="16"/>
        <v>21192.6</v>
      </c>
      <c r="H57" s="5">
        <f t="shared" si="16"/>
        <v>21192.6</v>
      </c>
      <c r="I57" s="5">
        <f t="shared" si="16"/>
        <v>0</v>
      </c>
      <c r="J57" s="5">
        <f t="shared" si="16"/>
        <v>0</v>
      </c>
      <c r="K57" s="5">
        <f>SUM(E57:J57)</f>
        <v>88611.742999999988</v>
      </c>
    </row>
    <row r="58" spans="1:12" ht="18" customHeight="1">
      <c r="A58" s="39"/>
      <c r="B58" s="39"/>
      <c r="C58" s="39"/>
      <c r="D58" s="4" t="s">
        <v>15</v>
      </c>
      <c r="E58" s="5">
        <f>E63+E68+E73+E82</f>
        <v>2095</v>
      </c>
      <c r="F58" s="5">
        <v>2095</v>
      </c>
      <c r="G58" s="5">
        <v>2095</v>
      </c>
      <c r="H58" s="5">
        <v>2095</v>
      </c>
      <c r="I58" s="5">
        <f>I63+I68+I73+I82</f>
        <v>0</v>
      </c>
      <c r="J58" s="5">
        <f>J63+J68+J73+J82</f>
        <v>0</v>
      </c>
      <c r="K58" s="5">
        <f>SUM(E58:J58)</f>
        <v>8380</v>
      </c>
    </row>
    <row r="59" spans="1:12" ht="15" customHeight="1">
      <c r="A59" s="39" t="s">
        <v>34</v>
      </c>
      <c r="B59" s="39" t="s">
        <v>35</v>
      </c>
      <c r="C59" s="39" t="s">
        <v>16</v>
      </c>
      <c r="D59" s="4" t="s">
        <v>9</v>
      </c>
      <c r="E59" s="5">
        <f t="shared" ref="E59:K59" si="17">E60+E61+E62+E63</f>
        <v>24895.26</v>
      </c>
      <c r="F59" s="5">
        <f t="shared" si="17"/>
        <v>25170.7</v>
      </c>
      <c r="G59" s="5">
        <f t="shared" si="17"/>
        <v>23087.599999999999</v>
      </c>
      <c r="H59" s="5">
        <f t="shared" si="17"/>
        <v>23087.599999999999</v>
      </c>
      <c r="I59" s="5">
        <f t="shared" si="17"/>
        <v>0</v>
      </c>
      <c r="J59" s="5">
        <f t="shared" si="17"/>
        <v>0</v>
      </c>
      <c r="K59" s="5">
        <f t="shared" si="17"/>
        <v>96241.16</v>
      </c>
      <c r="L59" s="8"/>
    </row>
    <row r="60" spans="1:12">
      <c r="A60" s="39"/>
      <c r="B60" s="39"/>
      <c r="C60" s="39"/>
      <c r="D60" s="4" t="s">
        <v>12</v>
      </c>
      <c r="E60" s="5"/>
      <c r="F60" s="5"/>
      <c r="G60" s="5"/>
      <c r="H60" s="5"/>
      <c r="I60" s="5"/>
      <c r="J60" s="5"/>
      <c r="K60" s="5">
        <f>SUM(E60:J60)</f>
        <v>0</v>
      </c>
    </row>
    <row r="61" spans="1:12">
      <c r="A61" s="39"/>
      <c r="B61" s="39"/>
      <c r="C61" s="39"/>
      <c r="D61" s="4" t="s">
        <v>13</v>
      </c>
      <c r="E61" s="5"/>
      <c r="F61" s="5"/>
      <c r="G61" s="5"/>
      <c r="H61" s="5"/>
      <c r="I61" s="5"/>
      <c r="J61" s="5"/>
      <c r="K61" s="5">
        <f>SUM(E61:J61)</f>
        <v>0</v>
      </c>
    </row>
    <row r="62" spans="1:12" ht="30">
      <c r="A62" s="39"/>
      <c r="B62" s="39"/>
      <c r="C62" s="39"/>
      <c r="D62" s="4" t="s">
        <v>14</v>
      </c>
      <c r="E62" s="5">
        <v>22950.26</v>
      </c>
      <c r="F62" s="5">
        <v>23275.7</v>
      </c>
      <c r="G62" s="5">
        <v>21192.6</v>
      </c>
      <c r="H62" s="5">
        <v>21192.6</v>
      </c>
      <c r="I62" s="5"/>
      <c r="J62" s="5"/>
      <c r="K62" s="5">
        <f>SUM(E62:J62)</f>
        <v>88611.16</v>
      </c>
    </row>
    <row r="63" spans="1:12">
      <c r="A63" s="39"/>
      <c r="B63" s="39"/>
      <c r="C63" s="39"/>
      <c r="D63" s="4" t="s">
        <v>15</v>
      </c>
      <c r="E63" s="5">
        <v>1945</v>
      </c>
      <c r="F63" s="5">
        <v>1895</v>
      </c>
      <c r="G63" s="5">
        <v>1895</v>
      </c>
      <c r="H63" s="5">
        <v>1895</v>
      </c>
      <c r="I63" s="5"/>
      <c r="J63" s="5"/>
      <c r="K63" s="5">
        <f>SUM(E63:J63)</f>
        <v>7630</v>
      </c>
    </row>
    <row r="64" spans="1:12" ht="15" customHeight="1">
      <c r="A64" s="39" t="s">
        <v>36</v>
      </c>
      <c r="B64" s="39" t="s">
        <v>37</v>
      </c>
      <c r="C64" s="39" t="s">
        <v>16</v>
      </c>
      <c r="D64" s="4" t="s">
        <v>9</v>
      </c>
      <c r="E64" s="5">
        <f t="shared" ref="E64:K64" si="18">E65+E66+E67+E68</f>
        <v>0</v>
      </c>
      <c r="F64" s="5">
        <f t="shared" si="18"/>
        <v>0</v>
      </c>
      <c r="G64" s="5">
        <f t="shared" si="18"/>
        <v>0</v>
      </c>
      <c r="H64" s="5">
        <f t="shared" si="18"/>
        <v>0</v>
      </c>
      <c r="I64" s="5">
        <f t="shared" si="18"/>
        <v>0</v>
      </c>
      <c r="J64" s="5">
        <f t="shared" si="18"/>
        <v>0</v>
      </c>
      <c r="K64" s="5">
        <f t="shared" si="18"/>
        <v>0</v>
      </c>
    </row>
    <row r="65" spans="1:11">
      <c r="A65" s="39"/>
      <c r="B65" s="39"/>
      <c r="C65" s="39"/>
      <c r="D65" s="4" t="s">
        <v>12</v>
      </c>
      <c r="E65" s="5"/>
      <c r="F65" s="5"/>
      <c r="G65" s="5"/>
      <c r="H65" s="5"/>
      <c r="I65" s="5"/>
      <c r="J65" s="5"/>
      <c r="K65" s="5">
        <f>SUM(E65:J65)</f>
        <v>0</v>
      </c>
    </row>
    <row r="66" spans="1:11">
      <c r="A66" s="39"/>
      <c r="B66" s="39"/>
      <c r="C66" s="39"/>
      <c r="D66" s="4" t="s">
        <v>13</v>
      </c>
      <c r="E66" s="5"/>
      <c r="F66" s="5"/>
      <c r="G66" s="5"/>
      <c r="H66" s="5"/>
      <c r="I66" s="5"/>
      <c r="J66" s="5"/>
      <c r="K66" s="5">
        <f>SUM(E66:J66)</f>
        <v>0</v>
      </c>
    </row>
    <row r="67" spans="1:11" ht="30">
      <c r="A67" s="39"/>
      <c r="B67" s="39"/>
      <c r="C67" s="39"/>
      <c r="D67" s="4" t="s">
        <v>14</v>
      </c>
      <c r="E67" s="5"/>
      <c r="F67" s="5"/>
      <c r="G67" s="5"/>
      <c r="H67" s="5"/>
      <c r="I67" s="5"/>
      <c r="J67" s="5"/>
      <c r="K67" s="5">
        <f>SUM(E67:J67)</f>
        <v>0</v>
      </c>
    </row>
    <row r="68" spans="1:11" ht="19.5" customHeight="1">
      <c r="A68" s="39"/>
      <c r="B68" s="39"/>
      <c r="C68" s="39"/>
      <c r="D68" s="4" t="s">
        <v>15</v>
      </c>
      <c r="E68" s="5"/>
      <c r="F68" s="5"/>
      <c r="G68" s="5"/>
      <c r="H68" s="5"/>
      <c r="I68" s="5"/>
      <c r="J68" s="5"/>
      <c r="K68" s="5">
        <f>SUM(E68:J68)</f>
        <v>0</v>
      </c>
    </row>
    <row r="69" spans="1:11" ht="21" customHeight="1">
      <c r="A69" s="39" t="s">
        <v>38</v>
      </c>
      <c r="B69" s="39" t="s">
        <v>39</v>
      </c>
      <c r="C69" s="39" t="s">
        <v>16</v>
      </c>
      <c r="D69" s="4" t="s">
        <v>9</v>
      </c>
      <c r="E69" s="5">
        <f t="shared" ref="E69:K69" si="19">E70+E71+E72+E73</f>
        <v>1150.53</v>
      </c>
      <c r="F69" s="5">
        <f t="shared" si="19"/>
        <v>200</v>
      </c>
      <c r="G69" s="5">
        <f t="shared" si="19"/>
        <v>200</v>
      </c>
      <c r="H69" s="5">
        <f t="shared" si="19"/>
        <v>200</v>
      </c>
      <c r="I69" s="5">
        <f t="shared" si="19"/>
        <v>0</v>
      </c>
      <c r="J69" s="5">
        <f t="shared" si="19"/>
        <v>0</v>
      </c>
      <c r="K69" s="5">
        <f t="shared" si="19"/>
        <v>1750.53</v>
      </c>
    </row>
    <row r="70" spans="1:11" ht="19.5" customHeight="1">
      <c r="A70" s="39"/>
      <c r="B70" s="39"/>
      <c r="C70" s="39"/>
      <c r="D70" s="4" t="s">
        <v>12</v>
      </c>
      <c r="E70" s="5">
        <v>990</v>
      </c>
      <c r="F70" s="5"/>
      <c r="G70" s="5"/>
      <c r="H70" s="5"/>
      <c r="I70" s="5"/>
      <c r="J70" s="5"/>
      <c r="K70" s="5">
        <f>SUM(E70:J70)</f>
        <v>990</v>
      </c>
    </row>
    <row r="71" spans="1:11">
      <c r="A71" s="39"/>
      <c r="B71" s="39"/>
      <c r="C71" s="39"/>
      <c r="D71" s="4" t="s">
        <v>13</v>
      </c>
      <c r="E71" s="5">
        <v>10</v>
      </c>
      <c r="F71" s="5"/>
      <c r="G71" s="5"/>
      <c r="H71" s="5"/>
      <c r="I71" s="5"/>
      <c r="J71" s="5"/>
      <c r="K71" s="5">
        <f>SUM(E71:J71)</f>
        <v>10</v>
      </c>
    </row>
    <row r="72" spans="1:11" ht="30">
      <c r="A72" s="39"/>
      <c r="B72" s="39"/>
      <c r="C72" s="39"/>
      <c r="D72" s="4" t="s">
        <v>14</v>
      </c>
      <c r="E72" s="5">
        <v>0.53</v>
      </c>
      <c r="F72" s="5"/>
      <c r="G72" s="5"/>
      <c r="H72" s="5"/>
      <c r="I72" s="5"/>
      <c r="J72" s="5"/>
      <c r="K72" s="5">
        <f>SUM(E72:J72)</f>
        <v>0.53</v>
      </c>
    </row>
    <row r="73" spans="1:11" ht="19.899999999999999" customHeight="1">
      <c r="A73" s="39"/>
      <c r="B73" s="39"/>
      <c r="C73" s="39"/>
      <c r="D73" s="4" t="s">
        <v>28</v>
      </c>
      <c r="E73" s="5">
        <v>150</v>
      </c>
      <c r="F73" s="5">
        <v>200</v>
      </c>
      <c r="G73" s="5">
        <v>200</v>
      </c>
      <c r="H73" s="5">
        <v>200</v>
      </c>
      <c r="I73" s="5"/>
      <c r="J73" s="5"/>
      <c r="K73" s="5">
        <f>SUM(E73:J73)</f>
        <v>750</v>
      </c>
    </row>
    <row r="74" spans="1:11" ht="24" customHeight="1">
      <c r="A74" s="39" t="s">
        <v>40</v>
      </c>
      <c r="B74" s="39" t="s">
        <v>41</v>
      </c>
      <c r="C74" s="39" t="s">
        <v>16</v>
      </c>
      <c r="D74" s="4" t="s">
        <v>42</v>
      </c>
      <c r="E74" s="5">
        <f t="shared" ref="E74:J74" si="20">SUM(E75:E77)</f>
        <v>101.063</v>
      </c>
      <c r="F74" s="5">
        <f t="shared" si="20"/>
        <v>0</v>
      </c>
      <c r="G74" s="5">
        <f t="shared" si="20"/>
        <v>0</v>
      </c>
      <c r="H74" s="5">
        <f t="shared" si="20"/>
        <v>0</v>
      </c>
      <c r="I74" s="5">
        <f t="shared" si="20"/>
        <v>0</v>
      </c>
      <c r="J74" s="5">
        <f t="shared" si="20"/>
        <v>0</v>
      </c>
      <c r="K74" s="5">
        <f>K75+K76+K77</f>
        <v>101.063</v>
      </c>
    </row>
    <row r="75" spans="1:11" ht="24.6" customHeight="1">
      <c r="A75" s="39"/>
      <c r="B75" s="39"/>
      <c r="C75" s="39"/>
      <c r="D75" s="4" t="s">
        <v>43</v>
      </c>
      <c r="E75" s="5">
        <v>100</v>
      </c>
      <c r="F75" s="5"/>
      <c r="G75" s="5"/>
      <c r="H75" s="5"/>
      <c r="I75" s="5"/>
      <c r="J75" s="5"/>
      <c r="K75" s="5">
        <f>SUM(E75:J75)</f>
        <v>100</v>
      </c>
    </row>
    <row r="76" spans="1:11" ht="28.5" customHeight="1">
      <c r="A76" s="39"/>
      <c r="B76" s="39"/>
      <c r="C76" s="39"/>
      <c r="D76" s="11" t="s">
        <v>44</v>
      </c>
      <c r="E76" s="12">
        <v>1.01</v>
      </c>
      <c r="F76" s="5"/>
      <c r="G76" s="13"/>
      <c r="H76" s="13"/>
      <c r="I76" s="13"/>
      <c r="J76" s="13"/>
      <c r="K76" s="5">
        <f>SUM(E76:J76)</f>
        <v>1.01</v>
      </c>
    </row>
    <row r="77" spans="1:11" ht="35.25" customHeight="1">
      <c r="A77" s="39"/>
      <c r="B77" s="39"/>
      <c r="C77" s="39"/>
      <c r="D77" s="14" t="s">
        <v>14</v>
      </c>
      <c r="E77" s="15">
        <v>5.2999999999999999E-2</v>
      </c>
      <c r="F77" s="5"/>
      <c r="G77" s="5"/>
      <c r="H77" s="5"/>
      <c r="I77" s="5"/>
      <c r="J77" s="5"/>
      <c r="K77" s="5">
        <f>SUM(E77:J77)</f>
        <v>5.2999999999999999E-2</v>
      </c>
    </row>
    <row r="78" spans="1:11" ht="15.75" customHeight="1">
      <c r="A78" s="39" t="s">
        <v>45</v>
      </c>
      <c r="B78" s="39" t="s">
        <v>46</v>
      </c>
      <c r="C78" s="39" t="s">
        <v>16</v>
      </c>
      <c r="D78" s="4" t="s">
        <v>9</v>
      </c>
      <c r="E78" s="5">
        <f t="shared" ref="E78:J78" si="21">E79+E80+E81+E82</f>
        <v>0</v>
      </c>
      <c r="F78" s="5">
        <f t="shared" si="21"/>
        <v>0</v>
      </c>
      <c r="G78" s="5">
        <f t="shared" si="21"/>
        <v>0</v>
      </c>
      <c r="H78" s="5">
        <f t="shared" si="21"/>
        <v>0</v>
      </c>
      <c r="I78" s="5">
        <f t="shared" si="21"/>
        <v>0</v>
      </c>
      <c r="J78" s="5">
        <f t="shared" si="21"/>
        <v>0</v>
      </c>
      <c r="K78" s="5">
        <f>E78+F78+G78+H78+I78</f>
        <v>0</v>
      </c>
    </row>
    <row r="79" spans="1:11" ht="15.75" customHeight="1">
      <c r="A79" s="39"/>
      <c r="B79" s="39"/>
      <c r="C79" s="39"/>
      <c r="D79" s="4" t="s">
        <v>12</v>
      </c>
      <c r="E79" s="5"/>
      <c r="F79" s="5"/>
      <c r="G79" s="5"/>
      <c r="H79" s="5"/>
      <c r="I79" s="5"/>
      <c r="J79" s="5"/>
      <c r="K79" s="5">
        <f>SUM(E79:J79)</f>
        <v>0</v>
      </c>
    </row>
    <row r="80" spans="1:11" ht="15.75" customHeight="1">
      <c r="A80" s="39"/>
      <c r="B80" s="39"/>
      <c r="C80" s="39"/>
      <c r="D80" s="4" t="s">
        <v>13</v>
      </c>
      <c r="E80" s="5"/>
      <c r="F80" s="5"/>
      <c r="G80" s="5"/>
      <c r="H80" s="5"/>
      <c r="I80" s="5"/>
      <c r="J80" s="5"/>
      <c r="K80" s="5">
        <f>SUM(E80:J80)</f>
        <v>0</v>
      </c>
    </row>
    <row r="81" spans="1:12" ht="30" customHeight="1">
      <c r="A81" s="39"/>
      <c r="B81" s="39"/>
      <c r="C81" s="39"/>
      <c r="D81" s="4" t="s">
        <v>14</v>
      </c>
      <c r="E81" s="5"/>
      <c r="F81" s="5"/>
      <c r="G81" s="5"/>
      <c r="H81" s="5"/>
      <c r="I81" s="5"/>
      <c r="J81" s="5"/>
      <c r="K81" s="5">
        <f>SUM(E81:J81)</f>
        <v>0</v>
      </c>
    </row>
    <row r="82" spans="1:12" ht="18.600000000000001" customHeight="1">
      <c r="A82" s="39"/>
      <c r="B82" s="39"/>
      <c r="C82" s="39"/>
      <c r="D82" s="4" t="s">
        <v>28</v>
      </c>
      <c r="E82" s="5"/>
      <c r="F82" s="5"/>
      <c r="G82" s="5"/>
      <c r="H82" s="5"/>
      <c r="I82" s="5"/>
      <c r="J82" s="5"/>
      <c r="K82" s="5">
        <f>SUM(E82:J82)</f>
        <v>0</v>
      </c>
    </row>
    <row r="83" spans="1:12" ht="15" customHeight="1">
      <c r="A83" s="39" t="s">
        <v>47</v>
      </c>
      <c r="B83" s="39" t="s">
        <v>48</v>
      </c>
      <c r="C83" s="39" t="s">
        <v>16</v>
      </c>
      <c r="D83" s="4" t="s">
        <v>9</v>
      </c>
      <c r="E83" s="5">
        <f>E88+E93+E98+E103+E108</f>
        <v>4098.2</v>
      </c>
      <c r="F83" s="5">
        <f>F88+F93+F98+F108</f>
        <v>3366.5</v>
      </c>
      <c r="G83" s="5">
        <f>G88+G93+G98+G108</f>
        <v>2531.1999999999998</v>
      </c>
      <c r="H83" s="5">
        <f>H88+H93+H98+H108</f>
        <v>2531.1999999999998</v>
      </c>
      <c r="I83" s="5">
        <f>I88+I93+I98</f>
        <v>0</v>
      </c>
      <c r="J83" s="5">
        <f>J88+J93+J98</f>
        <v>0</v>
      </c>
      <c r="K83" s="5">
        <f>K88+K93+K98+K103+K108</f>
        <v>12527.1</v>
      </c>
      <c r="L83" s="9"/>
    </row>
    <row r="84" spans="1:12">
      <c r="A84" s="39"/>
      <c r="B84" s="39"/>
      <c r="C84" s="39"/>
      <c r="D84" s="4" t="s">
        <v>12</v>
      </c>
      <c r="E84" s="5">
        <f t="shared" ref="E84:K85" si="22">E89+E94</f>
        <v>0</v>
      </c>
      <c r="F84" s="5">
        <f t="shared" si="22"/>
        <v>0</v>
      </c>
      <c r="G84" s="5">
        <f t="shared" si="22"/>
        <v>0</v>
      </c>
      <c r="H84" s="5">
        <f t="shared" si="22"/>
        <v>0</v>
      </c>
      <c r="I84" s="5">
        <f t="shared" si="22"/>
        <v>0</v>
      </c>
      <c r="J84" s="5">
        <f t="shared" si="22"/>
        <v>0</v>
      </c>
      <c r="K84" s="5">
        <f t="shared" si="22"/>
        <v>0</v>
      </c>
    </row>
    <row r="85" spans="1:12">
      <c r="A85" s="39"/>
      <c r="B85" s="39"/>
      <c r="C85" s="39"/>
      <c r="D85" s="4" t="s">
        <v>13</v>
      </c>
      <c r="E85" s="5">
        <f t="shared" si="22"/>
        <v>0</v>
      </c>
      <c r="F85" s="5">
        <f t="shared" si="22"/>
        <v>0</v>
      </c>
      <c r="G85" s="5">
        <f t="shared" si="22"/>
        <v>0</v>
      </c>
      <c r="H85" s="5">
        <f t="shared" si="22"/>
        <v>0</v>
      </c>
      <c r="I85" s="5">
        <f t="shared" si="22"/>
        <v>0</v>
      </c>
      <c r="J85" s="5">
        <f t="shared" si="22"/>
        <v>0</v>
      </c>
      <c r="K85" s="5">
        <f t="shared" si="22"/>
        <v>0</v>
      </c>
    </row>
    <row r="86" spans="1:12" ht="28.5" customHeight="1">
      <c r="A86" s="39"/>
      <c r="B86" s="39"/>
      <c r="C86" s="39"/>
      <c r="D86" s="4" t="s">
        <v>14</v>
      </c>
      <c r="E86" s="5">
        <f>E91+E96+E101+E103+E108</f>
        <v>4081.2</v>
      </c>
      <c r="F86" s="5">
        <f>F91+F96+F111</f>
        <v>3316.5</v>
      </c>
      <c r="G86" s="5">
        <f>G91+G96+G108</f>
        <v>2481.1999999999998</v>
      </c>
      <c r="H86" s="5">
        <f>H91+H96+H108</f>
        <v>2481.1999999999998</v>
      </c>
      <c r="I86" s="5">
        <f>I91+I96</f>
        <v>0</v>
      </c>
      <c r="J86" s="5">
        <f>J91+J96</f>
        <v>0</v>
      </c>
      <c r="K86" s="5">
        <f>+E86+F86+G86+H86</f>
        <v>12360.099999999999</v>
      </c>
    </row>
    <row r="87" spans="1:12">
      <c r="A87" s="39"/>
      <c r="B87" s="39"/>
      <c r="C87" s="39"/>
      <c r="D87" s="4" t="s">
        <v>15</v>
      </c>
      <c r="E87" s="5">
        <f>E92+E97</f>
        <v>17</v>
      </c>
      <c r="F87" s="5">
        <f>F92+F97</f>
        <v>50</v>
      </c>
      <c r="G87" s="5">
        <f>G92+G97</f>
        <v>50</v>
      </c>
      <c r="H87" s="5">
        <f>H92+H97</f>
        <v>50</v>
      </c>
      <c r="I87" s="5">
        <f>I92+I97</f>
        <v>0</v>
      </c>
      <c r="J87" s="5">
        <f>J92+J97</f>
        <v>0</v>
      </c>
      <c r="K87" s="5">
        <f>K92+K97</f>
        <v>167</v>
      </c>
    </row>
    <row r="88" spans="1:12" ht="15" customHeight="1">
      <c r="A88" s="39" t="s">
        <v>49</v>
      </c>
      <c r="B88" s="39" t="s">
        <v>50</v>
      </c>
      <c r="C88" s="39" t="s">
        <v>51</v>
      </c>
      <c r="D88" s="4" t="s">
        <v>9</v>
      </c>
      <c r="E88" s="5">
        <f t="shared" ref="E88:K88" si="23">E89+E90+E91+E92</f>
        <v>2698.2</v>
      </c>
      <c r="F88" s="5">
        <f t="shared" si="23"/>
        <v>2866.5</v>
      </c>
      <c r="G88" s="5">
        <f t="shared" si="23"/>
        <v>2031.2</v>
      </c>
      <c r="H88" s="5">
        <f t="shared" si="23"/>
        <v>2031.2</v>
      </c>
      <c r="I88" s="5">
        <f t="shared" si="23"/>
        <v>0</v>
      </c>
      <c r="J88" s="5">
        <f t="shared" si="23"/>
        <v>0</v>
      </c>
      <c r="K88" s="5">
        <f t="shared" si="23"/>
        <v>9627.1</v>
      </c>
    </row>
    <row r="89" spans="1:12">
      <c r="A89" s="39"/>
      <c r="B89" s="39"/>
      <c r="C89" s="39"/>
      <c r="D89" s="4" t="s">
        <v>12</v>
      </c>
      <c r="E89" s="5"/>
      <c r="F89" s="5"/>
      <c r="G89" s="5"/>
      <c r="H89" s="5"/>
      <c r="I89" s="5"/>
      <c r="J89" s="5"/>
      <c r="K89" s="5">
        <f>SUM(E89:J89)</f>
        <v>0</v>
      </c>
    </row>
    <row r="90" spans="1:12">
      <c r="A90" s="39"/>
      <c r="B90" s="39"/>
      <c r="C90" s="39"/>
      <c r="D90" s="4" t="s">
        <v>13</v>
      </c>
      <c r="E90" s="5"/>
      <c r="F90" s="5"/>
      <c r="G90" s="5"/>
      <c r="H90" s="5"/>
      <c r="I90" s="5"/>
      <c r="J90" s="5"/>
      <c r="K90" s="5">
        <f>SUM(E90:J90)</f>
        <v>0</v>
      </c>
    </row>
    <row r="91" spans="1:12" ht="30">
      <c r="A91" s="39"/>
      <c r="B91" s="39"/>
      <c r="C91" s="39"/>
      <c r="D91" s="4" t="s">
        <v>14</v>
      </c>
      <c r="E91" s="5">
        <v>2681.2</v>
      </c>
      <c r="F91" s="5">
        <v>2816.5</v>
      </c>
      <c r="G91" s="5">
        <v>1981.2</v>
      </c>
      <c r="H91" s="5">
        <v>1981.2</v>
      </c>
      <c r="I91" s="5"/>
      <c r="J91" s="5"/>
      <c r="K91" s="5">
        <f>SUM(E91:J91)</f>
        <v>9460.1</v>
      </c>
    </row>
    <row r="92" spans="1:12">
      <c r="A92" s="39"/>
      <c r="B92" s="39"/>
      <c r="C92" s="39"/>
      <c r="D92" s="4" t="s">
        <v>15</v>
      </c>
      <c r="E92" s="5">
        <v>17</v>
      </c>
      <c r="F92" s="5">
        <v>50</v>
      </c>
      <c r="G92" s="5">
        <v>50</v>
      </c>
      <c r="H92" s="5">
        <v>50</v>
      </c>
      <c r="I92" s="5"/>
      <c r="J92" s="5"/>
      <c r="K92" s="5">
        <f>SUM(E92:J92)</f>
        <v>167</v>
      </c>
    </row>
    <row r="93" spans="1:12" ht="15" customHeight="1">
      <c r="A93" s="39" t="s">
        <v>52</v>
      </c>
      <c r="B93" s="39" t="s">
        <v>53</v>
      </c>
      <c r="C93" s="39" t="s">
        <v>16</v>
      </c>
      <c r="D93" s="4" t="s">
        <v>54</v>
      </c>
      <c r="E93" s="5">
        <f t="shared" ref="E93:J93" si="24">E94+E95+E96+E97</f>
        <v>0</v>
      </c>
      <c r="F93" s="5">
        <f t="shared" si="24"/>
        <v>0</v>
      </c>
      <c r="G93" s="5">
        <f t="shared" si="24"/>
        <v>0</v>
      </c>
      <c r="H93" s="5">
        <f t="shared" si="24"/>
        <v>0</v>
      </c>
      <c r="I93" s="5">
        <f t="shared" si="24"/>
        <v>0</v>
      </c>
      <c r="J93" s="5">
        <f t="shared" si="24"/>
        <v>0</v>
      </c>
      <c r="K93" s="5">
        <f>E93+F93+G93+H93+I93+J93</f>
        <v>0</v>
      </c>
    </row>
    <row r="94" spans="1:12" ht="21" customHeight="1">
      <c r="A94" s="39"/>
      <c r="B94" s="39"/>
      <c r="C94" s="39"/>
      <c r="D94" s="4" t="s">
        <v>12</v>
      </c>
      <c r="E94" s="5"/>
      <c r="F94" s="5"/>
      <c r="G94" s="5"/>
      <c r="H94" s="5"/>
      <c r="I94" s="5"/>
      <c r="J94" s="5"/>
      <c r="K94" s="5">
        <f>SUM(E94:J94)</f>
        <v>0</v>
      </c>
    </row>
    <row r="95" spans="1:12" ht="15" customHeight="1">
      <c r="A95" s="39"/>
      <c r="B95" s="39"/>
      <c r="C95" s="39"/>
      <c r="D95" s="4" t="s">
        <v>13</v>
      </c>
      <c r="E95" s="5"/>
      <c r="F95" s="5"/>
      <c r="G95" s="5"/>
      <c r="H95" s="5"/>
      <c r="I95" s="5"/>
      <c r="J95" s="5"/>
      <c r="K95" s="5">
        <f>SUM(E95:J95)</f>
        <v>0</v>
      </c>
    </row>
    <row r="96" spans="1:12" ht="30">
      <c r="A96" s="39"/>
      <c r="B96" s="39"/>
      <c r="C96" s="39"/>
      <c r="D96" s="4" t="s">
        <v>55</v>
      </c>
      <c r="E96" s="5"/>
      <c r="F96" s="5"/>
      <c r="G96" s="5"/>
      <c r="H96" s="5"/>
      <c r="I96" s="5"/>
      <c r="J96" s="5"/>
      <c r="K96" s="5">
        <f>SUM(E96:J96)</f>
        <v>0</v>
      </c>
    </row>
    <row r="97" spans="1:11" ht="15" customHeight="1">
      <c r="A97" s="39"/>
      <c r="B97" s="39"/>
      <c r="C97" s="39"/>
      <c r="D97" s="4" t="s">
        <v>28</v>
      </c>
      <c r="E97" s="5"/>
      <c r="F97" s="5"/>
      <c r="G97" s="5"/>
      <c r="H97" s="5"/>
      <c r="I97" s="5"/>
      <c r="J97" s="5"/>
      <c r="K97" s="5">
        <f>SUM(E97:J97)</f>
        <v>0</v>
      </c>
    </row>
    <row r="98" spans="1:11" ht="19.5" customHeight="1">
      <c r="A98" s="39" t="s">
        <v>56</v>
      </c>
      <c r="B98" s="39" t="s">
        <v>57</v>
      </c>
      <c r="C98" s="39" t="s">
        <v>16</v>
      </c>
      <c r="D98" s="4" t="s">
        <v>54</v>
      </c>
      <c r="E98" s="5">
        <f t="shared" ref="E98:J98" si="25">E99+E100+E101+E102</f>
        <v>595.5</v>
      </c>
      <c r="F98" s="5">
        <f t="shared" si="25"/>
        <v>0</v>
      </c>
      <c r="G98" s="5">
        <f t="shared" si="25"/>
        <v>0</v>
      </c>
      <c r="H98" s="5">
        <f t="shared" si="25"/>
        <v>0</v>
      </c>
      <c r="I98" s="5">
        <f t="shared" si="25"/>
        <v>0</v>
      </c>
      <c r="J98" s="5">
        <f t="shared" si="25"/>
        <v>0</v>
      </c>
      <c r="K98" s="5">
        <f>K101</f>
        <v>595.5</v>
      </c>
    </row>
    <row r="99" spans="1:11" ht="19.5" customHeight="1">
      <c r="A99" s="39"/>
      <c r="B99" s="39"/>
      <c r="C99" s="39"/>
      <c r="D99" s="4" t="s">
        <v>12</v>
      </c>
      <c r="E99" s="5"/>
      <c r="F99" s="5"/>
      <c r="G99" s="5"/>
      <c r="H99" s="5"/>
      <c r="I99" s="5"/>
      <c r="J99" s="5"/>
      <c r="K99" s="5">
        <f>SUM(E99:J99)</f>
        <v>0</v>
      </c>
    </row>
    <row r="100" spans="1:11" ht="19.5" customHeight="1">
      <c r="A100" s="39"/>
      <c r="B100" s="39"/>
      <c r="C100" s="39"/>
      <c r="D100" s="4" t="s">
        <v>13</v>
      </c>
      <c r="E100" s="5"/>
      <c r="F100" s="5"/>
      <c r="G100" s="5"/>
      <c r="H100" s="5"/>
      <c r="I100" s="5"/>
      <c r="J100" s="5"/>
      <c r="K100" s="5">
        <f>SUM(E100:J100)</f>
        <v>0</v>
      </c>
    </row>
    <row r="101" spans="1:11" ht="33.75" customHeight="1">
      <c r="A101" s="39"/>
      <c r="B101" s="39"/>
      <c r="C101" s="39"/>
      <c r="D101" s="4" t="s">
        <v>55</v>
      </c>
      <c r="E101" s="5">
        <v>595.5</v>
      </c>
      <c r="F101" s="5"/>
      <c r="G101" s="5"/>
      <c r="H101" s="5"/>
      <c r="I101" s="5"/>
      <c r="J101" s="5"/>
      <c r="K101" s="5">
        <f>SUM(E101:J101)</f>
        <v>595.5</v>
      </c>
    </row>
    <row r="102" spans="1:11" ht="19.5" customHeight="1">
      <c r="A102" s="39"/>
      <c r="B102" s="39"/>
      <c r="C102" s="39"/>
      <c r="D102" s="4" t="s">
        <v>28</v>
      </c>
      <c r="E102" s="5"/>
      <c r="F102" s="5"/>
      <c r="G102" s="5"/>
      <c r="H102" s="5"/>
      <c r="I102" s="5"/>
      <c r="J102" s="5"/>
      <c r="K102" s="5">
        <f>SUM(E102:J102)</f>
        <v>0</v>
      </c>
    </row>
    <row r="103" spans="1:11" ht="19.5" customHeight="1">
      <c r="A103" s="39" t="s">
        <v>58</v>
      </c>
      <c r="B103" s="39" t="s">
        <v>59</v>
      </c>
      <c r="C103" s="39" t="s">
        <v>16</v>
      </c>
      <c r="D103" s="4" t="s">
        <v>54</v>
      </c>
      <c r="E103" s="5">
        <f>E104+E105+E106+E107</f>
        <v>304.5</v>
      </c>
      <c r="F103" s="5"/>
      <c r="G103" s="5"/>
      <c r="H103" s="5"/>
      <c r="I103" s="5"/>
      <c r="J103" s="5"/>
      <c r="K103" s="5">
        <f>K106</f>
        <v>304.5</v>
      </c>
    </row>
    <row r="104" spans="1:11" ht="19.5" customHeight="1">
      <c r="A104" s="39"/>
      <c r="B104" s="39"/>
      <c r="C104" s="39"/>
      <c r="D104" s="4" t="s">
        <v>12</v>
      </c>
      <c r="E104" s="5"/>
      <c r="F104" s="5"/>
      <c r="G104" s="5"/>
      <c r="H104" s="5"/>
      <c r="I104" s="5"/>
      <c r="J104" s="5"/>
      <c r="K104" s="5"/>
    </row>
    <row r="105" spans="1:11" ht="19.5" customHeight="1">
      <c r="A105" s="39"/>
      <c r="B105" s="39"/>
      <c r="C105" s="39"/>
      <c r="D105" s="4" t="s">
        <v>13</v>
      </c>
      <c r="E105" s="5"/>
      <c r="F105" s="5"/>
      <c r="G105" s="5"/>
      <c r="H105" s="5"/>
      <c r="I105" s="5"/>
      <c r="J105" s="5"/>
      <c r="K105" s="5"/>
    </row>
    <row r="106" spans="1:11" ht="30.75" customHeight="1">
      <c r="A106" s="39"/>
      <c r="B106" s="39"/>
      <c r="C106" s="39"/>
      <c r="D106" s="4" t="s">
        <v>55</v>
      </c>
      <c r="E106" s="5">
        <v>304.5</v>
      </c>
      <c r="F106" s="5"/>
      <c r="G106" s="5"/>
      <c r="H106" s="5"/>
      <c r="I106" s="5"/>
      <c r="J106" s="5"/>
      <c r="K106" s="5">
        <f>E106+F106+G106</f>
        <v>304.5</v>
      </c>
    </row>
    <row r="107" spans="1:11" ht="19.5" customHeight="1">
      <c r="A107" s="39"/>
      <c r="B107" s="39"/>
      <c r="C107" s="39"/>
      <c r="D107" s="4" t="s">
        <v>28</v>
      </c>
      <c r="E107" s="5"/>
      <c r="F107" s="5"/>
      <c r="G107" s="5"/>
      <c r="H107" s="5"/>
      <c r="I107" s="5"/>
      <c r="J107" s="5"/>
      <c r="K107" s="5"/>
    </row>
    <row r="108" spans="1:11" ht="19.5" customHeight="1">
      <c r="A108" s="39" t="s">
        <v>60</v>
      </c>
      <c r="B108" s="39" t="s">
        <v>61</v>
      </c>
      <c r="C108" s="39" t="s">
        <v>16</v>
      </c>
      <c r="D108" s="4" t="s">
        <v>9</v>
      </c>
      <c r="E108" s="5">
        <f>E111</f>
        <v>500</v>
      </c>
      <c r="F108" s="5">
        <f>F111</f>
        <v>500</v>
      </c>
      <c r="G108" s="5">
        <f>G111</f>
        <v>500</v>
      </c>
      <c r="H108" s="5">
        <f>H111</f>
        <v>500</v>
      </c>
      <c r="I108" s="5"/>
      <c r="J108" s="5"/>
      <c r="K108" s="5">
        <f>K111</f>
        <v>2000</v>
      </c>
    </row>
    <row r="109" spans="1:11" ht="19.5" customHeight="1">
      <c r="A109" s="39"/>
      <c r="B109" s="39"/>
      <c r="C109" s="39"/>
      <c r="D109" s="4" t="s">
        <v>12</v>
      </c>
      <c r="E109" s="5"/>
      <c r="F109" s="5"/>
      <c r="G109" s="5"/>
      <c r="H109" s="5"/>
      <c r="I109" s="5"/>
      <c r="J109" s="5"/>
      <c r="K109" s="5"/>
    </row>
    <row r="110" spans="1:11" ht="19.5" customHeight="1">
      <c r="A110" s="39"/>
      <c r="B110" s="39"/>
      <c r="C110" s="39"/>
      <c r="D110" s="4" t="s">
        <v>13</v>
      </c>
      <c r="E110" s="5"/>
      <c r="F110" s="5"/>
      <c r="G110" s="5"/>
      <c r="H110" s="5"/>
      <c r="I110" s="5"/>
      <c r="J110" s="5"/>
      <c r="K110" s="5"/>
    </row>
    <row r="111" spans="1:11" ht="34.5" customHeight="1">
      <c r="A111" s="39"/>
      <c r="B111" s="39"/>
      <c r="C111" s="39"/>
      <c r="D111" s="4" t="s">
        <v>14</v>
      </c>
      <c r="E111" s="5">
        <v>500</v>
      </c>
      <c r="F111" s="5">
        <v>500</v>
      </c>
      <c r="G111" s="5">
        <v>500</v>
      </c>
      <c r="H111" s="5">
        <v>500</v>
      </c>
      <c r="I111" s="5"/>
      <c r="J111" s="5"/>
      <c r="K111" s="5">
        <f>E111+F111+G111+H111</f>
        <v>2000</v>
      </c>
    </row>
    <row r="112" spans="1:11" ht="41.25" customHeight="1">
      <c r="A112" s="39"/>
      <c r="B112" s="39"/>
      <c r="C112" s="39"/>
      <c r="D112" s="4" t="s">
        <v>28</v>
      </c>
      <c r="E112" s="5"/>
      <c r="F112" s="5"/>
      <c r="G112" s="5"/>
      <c r="H112" s="5"/>
      <c r="I112" s="5"/>
      <c r="J112" s="5"/>
      <c r="K112" s="5"/>
    </row>
    <row r="113" spans="1:11" ht="21" customHeight="1">
      <c r="A113" s="40" t="s">
        <v>62</v>
      </c>
      <c r="B113" s="39" t="s">
        <v>63</v>
      </c>
      <c r="C113" s="39" t="s">
        <v>31</v>
      </c>
      <c r="D113" s="4" t="s">
        <v>9</v>
      </c>
      <c r="E113" s="5">
        <f>E118</f>
        <v>300</v>
      </c>
      <c r="F113" s="5">
        <f t="shared" ref="F113:K113" si="26">F114+F115+F116+F117</f>
        <v>0</v>
      </c>
      <c r="G113" s="5">
        <f t="shared" si="26"/>
        <v>0</v>
      </c>
      <c r="H113" s="5">
        <f t="shared" si="26"/>
        <v>0</v>
      </c>
      <c r="I113" s="5">
        <f t="shared" si="26"/>
        <v>0</v>
      </c>
      <c r="J113" s="5">
        <f t="shared" si="26"/>
        <v>0</v>
      </c>
      <c r="K113" s="5">
        <f t="shared" si="26"/>
        <v>300</v>
      </c>
    </row>
    <row r="114" spans="1:11" ht="21" customHeight="1">
      <c r="A114" s="40"/>
      <c r="B114" s="39"/>
      <c r="C114" s="39"/>
      <c r="D114" s="4" t="s">
        <v>12</v>
      </c>
      <c r="E114" s="5">
        <f>E119</f>
        <v>300</v>
      </c>
      <c r="F114" s="5"/>
      <c r="G114" s="5"/>
      <c r="H114" s="5"/>
      <c r="I114" s="5"/>
      <c r="J114" s="5"/>
      <c r="K114" s="5">
        <f>SUM(E114:J114)</f>
        <v>300</v>
      </c>
    </row>
    <row r="115" spans="1:11" ht="21.75" customHeight="1">
      <c r="A115" s="40"/>
      <c r="B115" s="39"/>
      <c r="C115" s="39"/>
      <c r="D115" s="4" t="s">
        <v>13</v>
      </c>
      <c r="E115" s="5"/>
      <c r="F115" s="5"/>
      <c r="G115" s="5"/>
      <c r="H115" s="5"/>
      <c r="I115" s="5"/>
      <c r="J115" s="5"/>
      <c r="K115" s="5"/>
    </row>
    <row r="116" spans="1:11" ht="36" customHeight="1">
      <c r="A116" s="40"/>
      <c r="B116" s="39"/>
      <c r="C116" s="39"/>
      <c r="D116" s="4" t="s">
        <v>14</v>
      </c>
      <c r="E116" s="5"/>
      <c r="F116" s="5"/>
      <c r="G116" s="5"/>
      <c r="H116" s="5"/>
      <c r="I116" s="5"/>
      <c r="J116" s="5"/>
      <c r="K116" s="5"/>
    </row>
    <row r="117" spans="1:11" ht="15" customHeight="1">
      <c r="A117" s="40"/>
      <c r="B117" s="39"/>
      <c r="C117" s="39"/>
      <c r="D117" s="4" t="s">
        <v>28</v>
      </c>
      <c r="E117" s="5"/>
      <c r="F117" s="5"/>
      <c r="G117" s="5"/>
      <c r="H117" s="5"/>
      <c r="I117" s="5"/>
      <c r="J117" s="5"/>
      <c r="K117" s="5"/>
    </row>
    <row r="118" spans="1:11" ht="15" customHeight="1">
      <c r="A118" s="40" t="s">
        <v>64</v>
      </c>
      <c r="B118" s="39" t="s">
        <v>65</v>
      </c>
      <c r="C118" s="39" t="s">
        <v>31</v>
      </c>
      <c r="D118" s="4" t="s">
        <v>9</v>
      </c>
      <c r="E118" s="5">
        <f t="shared" ref="E118:K118" si="27">E119+E120+E121+E122</f>
        <v>300</v>
      </c>
      <c r="F118" s="5">
        <f t="shared" si="27"/>
        <v>0</v>
      </c>
      <c r="G118" s="5">
        <f t="shared" si="27"/>
        <v>0</v>
      </c>
      <c r="H118" s="5">
        <f t="shared" si="27"/>
        <v>0</v>
      </c>
      <c r="I118" s="5">
        <f t="shared" si="27"/>
        <v>0</v>
      </c>
      <c r="J118" s="5">
        <f t="shared" si="27"/>
        <v>0</v>
      </c>
      <c r="K118" s="5">
        <f t="shared" si="27"/>
        <v>300</v>
      </c>
    </row>
    <row r="119" spans="1:11" ht="19.5" customHeight="1">
      <c r="A119" s="40"/>
      <c r="B119" s="39"/>
      <c r="C119" s="39"/>
      <c r="D119" s="4" t="s">
        <v>12</v>
      </c>
      <c r="E119" s="5">
        <v>300</v>
      </c>
      <c r="F119" s="5"/>
      <c r="G119" s="5"/>
      <c r="H119" s="5"/>
      <c r="I119" s="5"/>
      <c r="J119" s="5"/>
      <c r="K119" s="5">
        <f>SUM(E119:J119)</f>
        <v>300</v>
      </c>
    </row>
    <row r="120" spans="1:11" ht="15" customHeight="1">
      <c r="A120" s="40"/>
      <c r="B120" s="39"/>
      <c r="C120" s="39"/>
      <c r="D120" s="4" t="s">
        <v>13</v>
      </c>
      <c r="E120" s="5"/>
      <c r="F120" s="5"/>
      <c r="G120" s="5"/>
      <c r="H120" s="5"/>
      <c r="I120" s="5"/>
      <c r="J120" s="5"/>
      <c r="K120" s="5"/>
    </row>
    <row r="121" spans="1:11" ht="34.5" customHeight="1">
      <c r="A121" s="40"/>
      <c r="B121" s="39"/>
      <c r="C121" s="39"/>
      <c r="D121" s="4" t="s">
        <v>14</v>
      </c>
      <c r="E121" s="5"/>
      <c r="F121" s="5"/>
      <c r="G121" s="5"/>
      <c r="H121" s="5"/>
      <c r="I121" s="5"/>
      <c r="J121" s="5"/>
      <c r="K121" s="5"/>
    </row>
    <row r="122" spans="1:11" ht="15" customHeight="1">
      <c r="A122" s="40"/>
      <c r="B122" s="39"/>
      <c r="C122" s="39"/>
      <c r="D122" s="4" t="s">
        <v>28</v>
      </c>
      <c r="E122" s="5"/>
      <c r="F122" s="5"/>
      <c r="G122" s="5"/>
      <c r="H122" s="5"/>
      <c r="I122" s="5"/>
      <c r="J122" s="5"/>
      <c r="K122" s="5"/>
    </row>
    <row r="123" spans="1:11" ht="15" customHeight="1">
      <c r="A123" s="50" t="s">
        <v>66</v>
      </c>
      <c r="B123" s="39" t="s">
        <v>67</v>
      </c>
      <c r="C123" s="39" t="s">
        <v>31</v>
      </c>
      <c r="D123" s="4" t="s">
        <v>9</v>
      </c>
      <c r="E123" s="5"/>
      <c r="F123" s="5">
        <f>F124+F125+F126</f>
        <v>32653.9</v>
      </c>
      <c r="G123" s="5"/>
      <c r="H123" s="5"/>
      <c r="I123" s="5"/>
      <c r="J123" s="5"/>
      <c r="K123" s="5">
        <f>F123</f>
        <v>32653.9</v>
      </c>
    </row>
    <row r="124" spans="1:11" ht="15" customHeight="1">
      <c r="A124" s="50"/>
      <c r="B124" s="39"/>
      <c r="C124" s="39"/>
      <c r="D124" s="4" t="s">
        <v>12</v>
      </c>
      <c r="E124" s="5"/>
      <c r="F124" s="5">
        <f>F129+F134+F139</f>
        <v>32310.3</v>
      </c>
      <c r="G124" s="5"/>
      <c r="H124" s="5"/>
      <c r="I124" s="5"/>
      <c r="J124" s="5"/>
      <c r="K124" s="5">
        <f>F124</f>
        <v>32310.3</v>
      </c>
    </row>
    <row r="125" spans="1:11" ht="15" customHeight="1">
      <c r="A125" s="50"/>
      <c r="B125" s="39"/>
      <c r="C125" s="39"/>
      <c r="D125" s="4" t="s">
        <v>13</v>
      </c>
      <c r="E125" s="5"/>
      <c r="F125" s="5">
        <f>F130+F135+F140</f>
        <v>326.39999999999998</v>
      </c>
      <c r="G125" s="5"/>
      <c r="H125" s="5"/>
      <c r="I125" s="5"/>
      <c r="J125" s="5"/>
      <c r="K125" s="5">
        <f>F125</f>
        <v>326.39999999999998</v>
      </c>
    </row>
    <row r="126" spans="1:11" ht="15" customHeight="1">
      <c r="A126" s="50"/>
      <c r="B126" s="39"/>
      <c r="C126" s="39"/>
      <c r="D126" s="4" t="s">
        <v>14</v>
      </c>
      <c r="E126" s="5"/>
      <c r="F126" s="5">
        <f>F131+F136+F141</f>
        <v>17.2</v>
      </c>
      <c r="G126" s="5"/>
      <c r="H126" s="5"/>
      <c r="I126" s="5"/>
      <c r="J126" s="5"/>
      <c r="K126" s="5">
        <f>F126</f>
        <v>17.2</v>
      </c>
    </row>
    <row r="127" spans="1:11" ht="15" customHeight="1">
      <c r="A127" s="50"/>
      <c r="B127" s="39"/>
      <c r="C127" s="39"/>
      <c r="D127" s="4" t="s">
        <v>28</v>
      </c>
      <c r="E127" s="5"/>
      <c r="F127" s="5"/>
      <c r="G127" s="5"/>
      <c r="H127" s="5"/>
      <c r="I127" s="5"/>
      <c r="J127" s="5"/>
      <c r="K127" s="5"/>
    </row>
    <row r="128" spans="1:11" ht="15" customHeight="1">
      <c r="A128" s="52" t="s">
        <v>68</v>
      </c>
      <c r="B128" s="53" t="s">
        <v>69</v>
      </c>
      <c r="C128" s="39" t="s">
        <v>31</v>
      </c>
      <c r="D128" s="4" t="s">
        <v>9</v>
      </c>
      <c r="E128" s="5">
        <v>0</v>
      </c>
      <c r="F128" s="5">
        <f>F129+F130+F131</f>
        <v>4728.3</v>
      </c>
      <c r="G128" s="5"/>
      <c r="H128" s="5"/>
      <c r="I128" s="5"/>
      <c r="J128" s="5"/>
      <c r="K128" s="5">
        <f>F128</f>
        <v>4728.3</v>
      </c>
    </row>
    <row r="129" spans="1:11" ht="15" customHeight="1">
      <c r="A129" s="52"/>
      <c r="B129" s="53"/>
      <c r="C129" s="39"/>
      <c r="D129" s="4" t="s">
        <v>12</v>
      </c>
      <c r="E129" s="5">
        <v>0</v>
      </c>
      <c r="F129" s="5">
        <v>4678.5</v>
      </c>
      <c r="G129" s="5"/>
      <c r="H129" s="5"/>
      <c r="I129" s="5"/>
      <c r="J129" s="5"/>
      <c r="K129" s="5">
        <f>F129</f>
        <v>4678.5</v>
      </c>
    </row>
    <row r="130" spans="1:11" ht="15" customHeight="1">
      <c r="A130" s="52"/>
      <c r="B130" s="53"/>
      <c r="C130" s="39"/>
      <c r="D130" s="4" t="s">
        <v>13</v>
      </c>
      <c r="E130" s="5">
        <v>0</v>
      </c>
      <c r="F130" s="5">
        <v>47.3</v>
      </c>
      <c r="G130" s="5"/>
      <c r="H130" s="5"/>
      <c r="I130" s="5"/>
      <c r="J130" s="5"/>
      <c r="K130" s="5">
        <f>F130</f>
        <v>47.3</v>
      </c>
    </row>
    <row r="131" spans="1:11" ht="28.35" customHeight="1">
      <c r="A131" s="52"/>
      <c r="B131" s="53"/>
      <c r="C131" s="39"/>
      <c r="D131" s="4" t="s">
        <v>14</v>
      </c>
      <c r="E131" s="5">
        <v>0</v>
      </c>
      <c r="F131" s="5">
        <v>2.5</v>
      </c>
      <c r="G131" s="5"/>
      <c r="H131" s="5"/>
      <c r="I131" s="5"/>
      <c r="J131" s="5"/>
      <c r="K131" s="5">
        <f>F131</f>
        <v>2.5</v>
      </c>
    </row>
    <row r="132" spans="1:11" ht="15" customHeight="1">
      <c r="A132" s="52"/>
      <c r="B132" s="53"/>
      <c r="C132" s="39"/>
      <c r="D132" s="4" t="s">
        <v>28</v>
      </c>
      <c r="E132" s="5"/>
      <c r="F132" s="5"/>
      <c r="G132" s="5"/>
      <c r="H132" s="5"/>
      <c r="I132" s="5"/>
      <c r="J132" s="5"/>
      <c r="K132" s="5"/>
    </row>
    <row r="133" spans="1:11" ht="15" customHeight="1">
      <c r="A133" s="40" t="s">
        <v>70</v>
      </c>
      <c r="B133" s="54" t="s">
        <v>71</v>
      </c>
      <c r="C133" s="39" t="s">
        <v>31</v>
      </c>
      <c r="D133" s="4" t="s">
        <v>9</v>
      </c>
      <c r="E133" s="5"/>
      <c r="F133" s="5">
        <f>F134+F135+F136</f>
        <v>4817.8999999999996</v>
      </c>
      <c r="G133" s="5"/>
      <c r="H133" s="5"/>
      <c r="I133" s="5"/>
      <c r="J133" s="5"/>
      <c r="K133" s="5">
        <f>F133</f>
        <v>4817.8999999999996</v>
      </c>
    </row>
    <row r="134" spans="1:11" ht="15" customHeight="1">
      <c r="A134" s="40"/>
      <c r="B134" s="54"/>
      <c r="C134" s="39"/>
      <c r="D134" s="4" t="s">
        <v>12</v>
      </c>
      <c r="E134" s="5"/>
      <c r="F134" s="5">
        <v>4767.2</v>
      </c>
      <c r="G134" s="5"/>
      <c r="H134" s="5"/>
      <c r="I134" s="5"/>
      <c r="J134" s="5"/>
      <c r="K134" s="5">
        <f>F134</f>
        <v>4767.2</v>
      </c>
    </row>
    <row r="135" spans="1:11" ht="15" customHeight="1">
      <c r="A135" s="40"/>
      <c r="B135" s="54"/>
      <c r="C135" s="39"/>
      <c r="D135" s="4" t="s">
        <v>13</v>
      </c>
      <c r="E135" s="5"/>
      <c r="F135" s="5">
        <v>48.2</v>
      </c>
      <c r="G135" s="5"/>
      <c r="H135" s="5"/>
      <c r="I135" s="5"/>
      <c r="J135" s="5"/>
      <c r="K135" s="5">
        <f>F135</f>
        <v>48.2</v>
      </c>
    </row>
    <row r="136" spans="1:11" ht="28.35" customHeight="1">
      <c r="A136" s="40"/>
      <c r="B136" s="54"/>
      <c r="C136" s="39"/>
      <c r="D136" s="4" t="s">
        <v>14</v>
      </c>
      <c r="E136" s="5"/>
      <c r="F136" s="5">
        <v>2.5</v>
      </c>
      <c r="G136" s="5"/>
      <c r="H136" s="5"/>
      <c r="I136" s="5"/>
      <c r="J136" s="5"/>
      <c r="K136" s="5">
        <f>F136</f>
        <v>2.5</v>
      </c>
    </row>
    <row r="137" spans="1:11" ht="15" customHeight="1">
      <c r="A137" s="40"/>
      <c r="B137" s="54"/>
      <c r="C137" s="39"/>
      <c r="D137" s="4" t="s">
        <v>28</v>
      </c>
      <c r="E137" s="5"/>
      <c r="F137" s="5"/>
      <c r="G137" s="5"/>
      <c r="H137" s="5"/>
      <c r="I137" s="5"/>
      <c r="J137" s="5"/>
      <c r="K137" s="5"/>
    </row>
    <row r="138" spans="1:11" ht="15" customHeight="1">
      <c r="A138" s="50" t="s">
        <v>72</v>
      </c>
      <c r="B138" s="39" t="s">
        <v>73</v>
      </c>
      <c r="C138" s="39" t="s">
        <v>31</v>
      </c>
      <c r="D138" s="4" t="s">
        <v>9</v>
      </c>
      <c r="E138" s="5"/>
      <c r="F138" s="5">
        <f>F141+F140+F139</f>
        <v>23107.699999999997</v>
      </c>
      <c r="G138" s="5"/>
      <c r="H138" s="5"/>
      <c r="I138" s="5"/>
      <c r="J138" s="5"/>
      <c r="K138" s="5">
        <f>F138</f>
        <v>23107.699999999997</v>
      </c>
    </row>
    <row r="139" spans="1:11" ht="15" customHeight="1">
      <c r="A139" s="50"/>
      <c r="B139" s="39"/>
      <c r="C139" s="39"/>
      <c r="D139" s="4" t="s">
        <v>12</v>
      </c>
      <c r="E139" s="5"/>
      <c r="F139" s="5">
        <v>22864.6</v>
      </c>
      <c r="G139" s="5"/>
      <c r="H139" s="5"/>
      <c r="I139" s="5"/>
      <c r="J139" s="5"/>
      <c r="K139" s="5">
        <f>F139</f>
        <v>22864.6</v>
      </c>
    </row>
    <row r="140" spans="1:11" ht="15" customHeight="1">
      <c r="A140" s="50"/>
      <c r="B140" s="39"/>
      <c r="C140" s="39"/>
      <c r="D140" s="4" t="s">
        <v>13</v>
      </c>
      <c r="E140" s="5"/>
      <c r="F140" s="5">
        <v>230.9</v>
      </c>
      <c r="G140" s="5"/>
      <c r="H140" s="5"/>
      <c r="I140" s="5"/>
      <c r="J140" s="5"/>
      <c r="K140" s="5">
        <f>F140</f>
        <v>230.9</v>
      </c>
    </row>
    <row r="141" spans="1:11" ht="27.6" customHeight="1">
      <c r="A141" s="50"/>
      <c r="B141" s="39"/>
      <c r="C141" s="39"/>
      <c r="D141" s="4" t="s">
        <v>14</v>
      </c>
      <c r="E141" s="5"/>
      <c r="F141" s="5">
        <v>12.2</v>
      </c>
      <c r="G141" s="5"/>
      <c r="H141" s="5"/>
      <c r="I141" s="5"/>
      <c r="J141" s="5"/>
      <c r="K141" s="5">
        <f>F141</f>
        <v>12.2</v>
      </c>
    </row>
    <row r="142" spans="1:11" ht="15" customHeight="1">
      <c r="A142" s="50"/>
      <c r="B142" s="39"/>
      <c r="C142" s="39"/>
      <c r="D142" s="4" t="s">
        <v>28</v>
      </c>
      <c r="E142" s="5"/>
      <c r="F142" s="5"/>
      <c r="G142" s="5"/>
      <c r="H142" s="5"/>
      <c r="I142" s="5"/>
      <c r="J142" s="5"/>
      <c r="K142" s="5"/>
    </row>
    <row r="143" spans="1:11" ht="15" customHeight="1">
      <c r="A143" s="51" t="s">
        <v>74</v>
      </c>
      <c r="B143" s="43" t="s">
        <v>75</v>
      </c>
      <c r="C143" s="43" t="s">
        <v>16</v>
      </c>
      <c r="D143" s="16" t="s">
        <v>9</v>
      </c>
      <c r="E143" s="17">
        <f>E148</f>
        <v>8402.6</v>
      </c>
      <c r="F143" s="17">
        <f>F146+F145</f>
        <v>10744.8</v>
      </c>
      <c r="G143" s="17">
        <f>G148</f>
        <v>7750</v>
      </c>
      <c r="H143" s="17">
        <f>H148</f>
        <v>7700</v>
      </c>
      <c r="I143" s="18"/>
      <c r="J143" s="18"/>
      <c r="K143" s="17">
        <f>K146+K145</f>
        <v>34597.4</v>
      </c>
    </row>
    <row r="144" spans="1:11" ht="15" customHeight="1">
      <c r="A144" s="51"/>
      <c r="B144" s="43"/>
      <c r="C144" s="43"/>
      <c r="D144" s="16" t="s">
        <v>12</v>
      </c>
      <c r="E144" s="18"/>
      <c r="F144" s="18"/>
      <c r="G144" s="18"/>
      <c r="H144" s="18"/>
      <c r="I144" s="18"/>
      <c r="J144" s="18"/>
      <c r="K144" s="18"/>
    </row>
    <row r="145" spans="1:11" ht="15" customHeight="1">
      <c r="A145" s="51"/>
      <c r="B145" s="43"/>
      <c r="C145" s="43"/>
      <c r="D145" s="16" t="s">
        <v>13</v>
      </c>
      <c r="E145" s="17">
        <f>E150</f>
        <v>119</v>
      </c>
      <c r="F145" s="17">
        <f>F150+F190</f>
        <v>1520</v>
      </c>
      <c r="G145" s="17">
        <f>G150</f>
        <v>50</v>
      </c>
      <c r="H145" s="17">
        <f>H150</f>
        <v>0</v>
      </c>
      <c r="I145" s="18"/>
      <c r="J145" s="18"/>
      <c r="K145" s="17">
        <f>E145+F145+G145+H145</f>
        <v>1689</v>
      </c>
    </row>
    <row r="146" spans="1:11" ht="15" customHeight="1">
      <c r="A146" s="51"/>
      <c r="B146" s="43"/>
      <c r="C146" s="43"/>
      <c r="D146" s="16" t="s">
        <v>14</v>
      </c>
      <c r="E146" s="17">
        <f>E151</f>
        <v>8283.6</v>
      </c>
      <c r="F146" s="17">
        <f>F151+F191</f>
        <v>9224.7999999999993</v>
      </c>
      <c r="G146" s="17">
        <f>G151</f>
        <v>7700</v>
      </c>
      <c r="H146" s="17">
        <f>H151</f>
        <v>7700</v>
      </c>
      <c r="I146" s="18"/>
      <c r="J146" s="18"/>
      <c r="K146" s="17">
        <f>E146+F146+G146+H146</f>
        <v>32908.400000000001</v>
      </c>
    </row>
    <row r="147" spans="1:11" ht="15" customHeight="1">
      <c r="A147" s="51"/>
      <c r="B147" s="43"/>
      <c r="C147" s="43"/>
      <c r="D147" s="16" t="s">
        <v>15</v>
      </c>
      <c r="E147" s="18"/>
      <c r="F147" s="18"/>
      <c r="G147" s="18"/>
      <c r="H147" s="18"/>
      <c r="I147" s="18"/>
      <c r="J147" s="18"/>
      <c r="K147" s="18"/>
    </row>
    <row r="148" spans="1:11" ht="15" customHeight="1">
      <c r="A148" s="47" t="s">
        <v>76</v>
      </c>
      <c r="B148" s="43" t="s">
        <v>77</v>
      </c>
      <c r="C148" s="43" t="s">
        <v>16</v>
      </c>
      <c r="D148" s="16" t="s">
        <v>9</v>
      </c>
      <c r="E148" s="17">
        <f>E183+E178+E173+E168+E163+E158+E153</f>
        <v>8402.6</v>
      </c>
      <c r="F148" s="17">
        <f>F183+F178+F173+F168+F163+F158+F153</f>
        <v>9259</v>
      </c>
      <c r="G148" s="17">
        <f>G183+G178+G173+G168+G163+G158+G153</f>
        <v>7750</v>
      </c>
      <c r="H148" s="17">
        <f>H183+H178+H173+H168+H163+H158+H153</f>
        <v>7700</v>
      </c>
      <c r="I148" s="18"/>
      <c r="J148" s="18"/>
      <c r="K148" s="17">
        <f>K151+K150</f>
        <v>33111.599999999999</v>
      </c>
    </row>
    <row r="149" spans="1:11" ht="15" customHeight="1">
      <c r="A149" s="47"/>
      <c r="B149" s="43"/>
      <c r="C149" s="43"/>
      <c r="D149" s="16" t="s">
        <v>12</v>
      </c>
      <c r="E149" s="18"/>
      <c r="F149" s="18"/>
      <c r="G149" s="18"/>
      <c r="H149" s="18"/>
      <c r="I149" s="18"/>
      <c r="J149" s="18"/>
      <c r="K149" s="18"/>
    </row>
    <row r="150" spans="1:11" ht="15" customHeight="1">
      <c r="A150" s="47"/>
      <c r="B150" s="43"/>
      <c r="C150" s="43"/>
      <c r="D150" s="16" t="s">
        <v>13</v>
      </c>
      <c r="E150" s="17">
        <f>E185+E180+E175+E170+E165+E160+E155</f>
        <v>119</v>
      </c>
      <c r="F150" s="17">
        <f>F185+F180+F175+F170+F165+F160+F155</f>
        <v>100</v>
      </c>
      <c r="G150" s="17">
        <f>G185+G180+G175+G170+G165+G160+G155</f>
        <v>50</v>
      </c>
      <c r="H150" s="17">
        <f>H185+H180+H175+H170+H165+H160+H155</f>
        <v>0</v>
      </c>
      <c r="I150" s="18"/>
      <c r="J150" s="18"/>
      <c r="K150" s="17">
        <f>E150+F150+G150+H150</f>
        <v>269</v>
      </c>
    </row>
    <row r="151" spans="1:11" ht="15" customHeight="1">
      <c r="A151" s="47"/>
      <c r="B151" s="43"/>
      <c r="C151" s="43"/>
      <c r="D151" s="16" t="s">
        <v>14</v>
      </c>
      <c r="E151" s="17">
        <f>E186+E181+E176+E171+E166+E161+E156</f>
        <v>8283.6</v>
      </c>
      <c r="F151" s="17">
        <v>9159</v>
      </c>
      <c r="G151" s="17">
        <f>G186+G181+G176+G171+G166+G161+G156</f>
        <v>7700</v>
      </c>
      <c r="H151" s="17">
        <f>H186+H181+H176+H171+H166+H161+H156</f>
        <v>7700</v>
      </c>
      <c r="I151" s="18"/>
      <c r="J151" s="18"/>
      <c r="K151" s="17">
        <f>K186+K181+K176+K166+K161+K156</f>
        <v>32842.6</v>
      </c>
    </row>
    <row r="152" spans="1:11" ht="15" customHeight="1">
      <c r="A152" s="47"/>
      <c r="B152" s="43"/>
      <c r="C152" s="43"/>
      <c r="D152" s="16" t="s">
        <v>15</v>
      </c>
      <c r="E152" s="18"/>
      <c r="F152" s="18"/>
      <c r="G152" s="18"/>
      <c r="H152" s="18"/>
      <c r="I152" s="18"/>
      <c r="J152" s="18"/>
      <c r="K152" s="18"/>
    </row>
    <row r="153" spans="1:11" ht="15" customHeight="1">
      <c r="A153" s="49" t="s">
        <v>78</v>
      </c>
      <c r="B153" s="43" t="s">
        <v>79</v>
      </c>
      <c r="C153" s="43" t="s">
        <v>16</v>
      </c>
      <c r="D153" s="16" t="s">
        <v>9</v>
      </c>
      <c r="E153" s="19">
        <f>E154+E155+E156+E157</f>
        <v>8031</v>
      </c>
      <c r="F153" s="19">
        <f>F154+F155+F156+F157</f>
        <v>9159</v>
      </c>
      <c r="G153" s="19">
        <f>G154+G155+G156+G157</f>
        <v>7700</v>
      </c>
      <c r="H153" s="19">
        <f>H154+H155+H156+H157</f>
        <v>7700</v>
      </c>
      <c r="I153" s="18"/>
      <c r="J153" s="18"/>
      <c r="K153" s="19">
        <f>K156</f>
        <v>32590</v>
      </c>
    </row>
    <row r="154" spans="1:11" ht="15" customHeight="1">
      <c r="A154" s="49"/>
      <c r="B154" s="43"/>
      <c r="C154" s="43"/>
      <c r="D154" s="16" t="s">
        <v>12</v>
      </c>
      <c r="E154" s="18"/>
      <c r="F154" s="18"/>
      <c r="G154" s="18"/>
      <c r="H154" s="18"/>
      <c r="I154" s="18"/>
      <c r="J154" s="18"/>
      <c r="K154" s="18"/>
    </row>
    <row r="155" spans="1:11" ht="15" customHeight="1">
      <c r="A155" s="49"/>
      <c r="B155" s="43"/>
      <c r="C155" s="43"/>
      <c r="D155" s="16" t="s">
        <v>13</v>
      </c>
      <c r="E155" s="18"/>
      <c r="F155" s="18"/>
      <c r="G155" s="18"/>
      <c r="H155" s="18"/>
      <c r="I155" s="18"/>
      <c r="J155" s="18"/>
      <c r="K155" s="18"/>
    </row>
    <row r="156" spans="1:11" ht="15" customHeight="1">
      <c r="A156" s="49"/>
      <c r="B156" s="43"/>
      <c r="C156" s="43"/>
      <c r="D156" s="16" t="s">
        <v>14</v>
      </c>
      <c r="E156" s="19">
        <v>8031</v>
      </c>
      <c r="F156" s="17">
        <v>9159</v>
      </c>
      <c r="G156" s="17">
        <v>7700</v>
      </c>
      <c r="H156" s="17">
        <v>7700</v>
      </c>
      <c r="I156" s="18"/>
      <c r="J156" s="18"/>
      <c r="K156" s="19">
        <f>E156+F156+G156+H156</f>
        <v>32590</v>
      </c>
    </row>
    <row r="157" spans="1:11" ht="20.100000000000001" customHeight="1">
      <c r="A157" s="49"/>
      <c r="B157" s="43"/>
      <c r="C157" s="43"/>
      <c r="D157" s="16" t="s">
        <v>15</v>
      </c>
      <c r="E157" s="18"/>
      <c r="F157" s="18"/>
      <c r="G157" s="18"/>
      <c r="H157" s="18"/>
      <c r="I157" s="18"/>
      <c r="J157" s="18"/>
      <c r="K157" s="18"/>
    </row>
    <row r="158" spans="1:11" ht="21.6" customHeight="1">
      <c r="A158" s="47" t="s">
        <v>80</v>
      </c>
      <c r="B158" s="48" t="s">
        <v>81</v>
      </c>
      <c r="C158" s="43" t="s">
        <v>16</v>
      </c>
      <c r="D158" s="16" t="s">
        <v>9</v>
      </c>
      <c r="E158" s="17">
        <f>+E160</f>
        <v>80</v>
      </c>
      <c r="F158" s="17">
        <f>+F160</f>
        <v>100</v>
      </c>
      <c r="G158" s="17">
        <f>+G160</f>
        <v>50</v>
      </c>
      <c r="H158" s="18"/>
      <c r="I158" s="18"/>
      <c r="J158" s="18"/>
      <c r="K158" s="17">
        <f>K160</f>
        <v>230</v>
      </c>
    </row>
    <row r="159" spans="1:11" ht="15" customHeight="1">
      <c r="A159" s="47"/>
      <c r="B159" s="48"/>
      <c r="C159" s="43"/>
      <c r="D159" s="16" t="s">
        <v>12</v>
      </c>
      <c r="E159" s="17"/>
      <c r="F159" s="17"/>
      <c r="G159" s="17"/>
      <c r="H159" s="18"/>
      <c r="I159" s="18"/>
      <c r="J159" s="18"/>
      <c r="K159" s="18"/>
    </row>
    <row r="160" spans="1:11" ht="15" customHeight="1">
      <c r="A160" s="47"/>
      <c r="B160" s="48"/>
      <c r="C160" s="43"/>
      <c r="D160" s="16" t="s">
        <v>13</v>
      </c>
      <c r="E160" s="17">
        <v>80</v>
      </c>
      <c r="F160" s="17">
        <v>100</v>
      </c>
      <c r="G160" s="17">
        <v>50</v>
      </c>
      <c r="H160" s="18"/>
      <c r="I160" s="18"/>
      <c r="J160" s="18"/>
      <c r="K160" s="17">
        <f>E160+F160+G160+H160</f>
        <v>230</v>
      </c>
    </row>
    <row r="161" spans="1:11" ht="15" customHeight="1">
      <c r="A161" s="47"/>
      <c r="B161" s="48"/>
      <c r="C161" s="43"/>
      <c r="D161" s="16" t="s">
        <v>14</v>
      </c>
      <c r="E161" s="17"/>
      <c r="F161" s="17"/>
      <c r="G161" s="17"/>
      <c r="H161" s="18"/>
      <c r="I161" s="18"/>
      <c r="J161" s="18"/>
      <c r="K161" s="18"/>
    </row>
    <row r="162" spans="1:11" ht="62.65" customHeight="1">
      <c r="A162" s="47"/>
      <c r="B162" s="48"/>
      <c r="C162" s="43"/>
      <c r="D162" s="16" t="s">
        <v>15</v>
      </c>
      <c r="E162" s="18"/>
      <c r="F162" s="18"/>
      <c r="G162" s="18"/>
      <c r="H162" s="18"/>
      <c r="I162" s="18"/>
      <c r="J162" s="18"/>
      <c r="K162" s="18"/>
    </row>
    <row r="163" spans="1:11" ht="17.850000000000001" customHeight="1">
      <c r="A163" s="47" t="s">
        <v>82</v>
      </c>
      <c r="B163" s="42" t="s">
        <v>83</v>
      </c>
      <c r="C163" s="43" t="s">
        <v>16</v>
      </c>
      <c r="D163" s="16" t="s">
        <v>9</v>
      </c>
      <c r="E163" s="17">
        <f>E166</f>
        <v>186.1</v>
      </c>
      <c r="F163" s="17">
        <f>F166</f>
        <v>0</v>
      </c>
      <c r="G163" s="17">
        <f>G166</f>
        <v>0</v>
      </c>
      <c r="H163" s="17">
        <f>H166</f>
        <v>0</v>
      </c>
      <c r="I163" s="18"/>
      <c r="J163" s="18"/>
      <c r="K163" s="17">
        <f>K166</f>
        <v>186.1</v>
      </c>
    </row>
    <row r="164" spans="1:11" ht="14.1" customHeight="1">
      <c r="A164" s="47"/>
      <c r="B164" s="42"/>
      <c r="C164" s="43"/>
      <c r="D164" s="16" t="s">
        <v>12</v>
      </c>
      <c r="E164" s="18"/>
      <c r="F164" s="18"/>
      <c r="G164" s="18"/>
      <c r="H164" s="18"/>
      <c r="I164" s="18"/>
      <c r="J164" s="18"/>
      <c r="K164" s="18"/>
    </row>
    <row r="165" spans="1:11" ht="17.100000000000001" customHeight="1">
      <c r="A165" s="47"/>
      <c r="B165" s="42"/>
      <c r="C165" s="43"/>
      <c r="D165" s="16" t="s">
        <v>13</v>
      </c>
      <c r="E165" s="18"/>
      <c r="F165" s="18"/>
      <c r="G165" s="18"/>
      <c r="H165" s="18"/>
      <c r="I165" s="18"/>
      <c r="J165" s="18"/>
      <c r="K165" s="18"/>
    </row>
    <row r="166" spans="1:11" ht="29.1" customHeight="1">
      <c r="A166" s="47"/>
      <c r="B166" s="42"/>
      <c r="C166" s="43"/>
      <c r="D166" s="16" t="s">
        <v>14</v>
      </c>
      <c r="E166" s="17">
        <v>186.1</v>
      </c>
      <c r="F166" s="17"/>
      <c r="G166" s="17"/>
      <c r="H166" s="17"/>
      <c r="I166" s="17"/>
      <c r="J166" s="17"/>
      <c r="K166" s="17">
        <f>E166+F166+G166+H166</f>
        <v>186.1</v>
      </c>
    </row>
    <row r="167" spans="1:11" ht="17.100000000000001" customHeight="1">
      <c r="A167" s="47"/>
      <c r="B167" s="42"/>
      <c r="C167" s="43"/>
      <c r="D167" s="16" t="s">
        <v>15</v>
      </c>
      <c r="E167" s="18"/>
      <c r="F167" s="18"/>
      <c r="G167" s="18"/>
      <c r="H167" s="18"/>
      <c r="I167" s="18"/>
      <c r="J167" s="18"/>
      <c r="K167" s="18"/>
    </row>
    <row r="168" spans="1:11" ht="17.850000000000001" customHeight="1">
      <c r="A168" s="47" t="s">
        <v>84</v>
      </c>
      <c r="B168" s="42" t="s">
        <v>85</v>
      </c>
      <c r="C168" s="43" t="s">
        <v>16</v>
      </c>
      <c r="D168" s="16" t="s">
        <v>9</v>
      </c>
      <c r="E168" s="18"/>
      <c r="F168" s="18"/>
      <c r="G168" s="18"/>
      <c r="H168" s="18"/>
      <c r="I168" s="18"/>
      <c r="J168" s="18"/>
      <c r="K168" s="18"/>
    </row>
    <row r="169" spans="1:11" ht="20.85" customHeight="1">
      <c r="A169" s="47"/>
      <c r="B169" s="42"/>
      <c r="C169" s="43"/>
      <c r="D169" s="16" t="s">
        <v>12</v>
      </c>
      <c r="E169" s="18"/>
      <c r="F169" s="18"/>
      <c r="G169" s="18"/>
      <c r="H169" s="18"/>
      <c r="I169" s="18"/>
      <c r="J169" s="18"/>
      <c r="K169" s="18"/>
    </row>
    <row r="170" spans="1:11" ht="20.85" customHeight="1">
      <c r="A170" s="47"/>
      <c r="B170" s="42"/>
      <c r="C170" s="43"/>
      <c r="D170" s="16" t="s">
        <v>13</v>
      </c>
      <c r="E170" s="18"/>
      <c r="F170" s="18"/>
      <c r="G170" s="18"/>
      <c r="H170" s="18"/>
      <c r="I170" s="18"/>
      <c r="J170" s="18"/>
      <c r="K170" s="18"/>
    </row>
    <row r="171" spans="1:11" ht="29.85" customHeight="1">
      <c r="A171" s="47"/>
      <c r="B171" s="42"/>
      <c r="C171" s="43"/>
      <c r="D171" s="16" t="s">
        <v>14</v>
      </c>
      <c r="E171" s="18"/>
      <c r="F171" s="18"/>
      <c r="G171" s="18"/>
      <c r="H171" s="18"/>
      <c r="I171" s="18"/>
      <c r="J171" s="18"/>
      <c r="K171" s="18"/>
    </row>
    <row r="172" spans="1:11" ht="14.85" customHeight="1">
      <c r="A172" s="47"/>
      <c r="B172" s="42"/>
      <c r="C172" s="43"/>
      <c r="D172" s="16" t="s">
        <v>15</v>
      </c>
      <c r="E172" s="18"/>
      <c r="F172" s="18"/>
      <c r="G172" s="18"/>
      <c r="H172" s="18"/>
      <c r="I172" s="18"/>
      <c r="J172" s="18"/>
      <c r="K172" s="18"/>
    </row>
    <row r="173" spans="1:11" ht="20.85" customHeight="1">
      <c r="A173" s="47" t="s">
        <v>86</v>
      </c>
      <c r="B173" s="42" t="s">
        <v>87</v>
      </c>
      <c r="C173" s="43" t="s">
        <v>16</v>
      </c>
      <c r="D173" s="16" t="s">
        <v>9</v>
      </c>
      <c r="E173" s="18"/>
      <c r="F173" s="18"/>
      <c r="G173" s="18"/>
      <c r="H173" s="18"/>
      <c r="I173" s="18"/>
      <c r="J173" s="18"/>
      <c r="K173" s="18"/>
    </row>
    <row r="174" spans="1:11" ht="20.85" customHeight="1">
      <c r="A174" s="47"/>
      <c r="B174" s="42"/>
      <c r="C174" s="43"/>
      <c r="D174" s="16" t="s">
        <v>12</v>
      </c>
      <c r="E174" s="18"/>
      <c r="F174" s="18"/>
      <c r="G174" s="18"/>
      <c r="H174" s="18"/>
      <c r="I174" s="18"/>
      <c r="J174" s="18"/>
      <c r="K174" s="18"/>
    </row>
    <row r="175" spans="1:11" ht="20.85" customHeight="1">
      <c r="A175" s="47"/>
      <c r="B175" s="42"/>
      <c r="C175" s="43"/>
      <c r="D175" s="16" t="s">
        <v>13</v>
      </c>
      <c r="E175" s="18"/>
      <c r="F175" s="18"/>
      <c r="G175" s="18"/>
      <c r="H175" s="18"/>
      <c r="I175" s="18"/>
      <c r="J175" s="18"/>
      <c r="K175" s="18"/>
    </row>
    <row r="176" spans="1:11" ht="29.1" customHeight="1">
      <c r="A176" s="47"/>
      <c r="B176" s="42"/>
      <c r="C176" s="43"/>
      <c r="D176" s="16" t="s">
        <v>14</v>
      </c>
      <c r="E176" s="18"/>
      <c r="F176" s="18"/>
      <c r="G176" s="18"/>
      <c r="H176" s="18"/>
      <c r="I176" s="18"/>
      <c r="J176" s="18"/>
      <c r="K176" s="18"/>
    </row>
    <row r="177" spans="1:11" ht="21.6" customHeight="1">
      <c r="A177" s="47"/>
      <c r="B177" s="42"/>
      <c r="C177" s="43"/>
      <c r="D177" s="16" t="s">
        <v>15</v>
      </c>
      <c r="E177" s="18"/>
      <c r="F177" s="18"/>
      <c r="G177" s="18"/>
      <c r="H177" s="18"/>
      <c r="I177" s="18"/>
      <c r="J177" s="18"/>
      <c r="K177" s="18"/>
    </row>
    <row r="178" spans="1:11" ht="20.85" customHeight="1">
      <c r="A178" s="47" t="s">
        <v>88</v>
      </c>
      <c r="B178" s="48" t="s">
        <v>89</v>
      </c>
      <c r="C178" s="43" t="s">
        <v>16</v>
      </c>
      <c r="D178" s="16" t="s">
        <v>9</v>
      </c>
      <c r="E178" s="17">
        <f>+E180+E181</f>
        <v>45</v>
      </c>
      <c r="F178" s="18"/>
      <c r="G178" s="18"/>
      <c r="H178" s="18"/>
      <c r="I178" s="18"/>
      <c r="J178" s="18"/>
      <c r="K178" s="17">
        <f>K181+K180</f>
        <v>45</v>
      </c>
    </row>
    <row r="179" spans="1:11" ht="20.85" customHeight="1">
      <c r="A179" s="47"/>
      <c r="B179" s="48"/>
      <c r="C179" s="43"/>
      <c r="D179" s="16" t="s">
        <v>12</v>
      </c>
      <c r="E179" s="17"/>
      <c r="F179" s="18"/>
      <c r="G179" s="18"/>
      <c r="H179" s="18"/>
      <c r="I179" s="18"/>
      <c r="J179" s="18"/>
      <c r="K179" s="18"/>
    </row>
    <row r="180" spans="1:11" ht="20.85" customHeight="1">
      <c r="A180" s="47"/>
      <c r="B180" s="48"/>
      <c r="C180" s="43"/>
      <c r="D180" s="16" t="s">
        <v>13</v>
      </c>
      <c r="E180" s="17">
        <v>39</v>
      </c>
      <c r="F180" s="18"/>
      <c r="G180" s="18"/>
      <c r="H180" s="18"/>
      <c r="I180" s="18"/>
      <c r="J180" s="18"/>
      <c r="K180" s="17">
        <f>+E180</f>
        <v>39</v>
      </c>
    </row>
    <row r="181" spans="1:11" ht="41.1" customHeight="1">
      <c r="A181" s="47"/>
      <c r="B181" s="48"/>
      <c r="C181" s="43"/>
      <c r="D181" s="16" t="s">
        <v>14</v>
      </c>
      <c r="E181" s="17">
        <v>6</v>
      </c>
      <c r="F181" s="18"/>
      <c r="G181" s="18"/>
      <c r="H181" s="18"/>
      <c r="I181" s="18"/>
      <c r="J181" s="18"/>
      <c r="K181" s="17">
        <f>+E181</f>
        <v>6</v>
      </c>
    </row>
    <row r="182" spans="1:11" ht="78.400000000000006" customHeight="1">
      <c r="A182" s="47"/>
      <c r="B182" s="48"/>
      <c r="C182" s="43"/>
      <c r="D182" s="16" t="s">
        <v>15</v>
      </c>
      <c r="E182" s="17"/>
      <c r="F182" s="18"/>
      <c r="G182" s="18"/>
      <c r="H182" s="18"/>
      <c r="I182" s="18"/>
      <c r="J182" s="18"/>
      <c r="K182" s="18"/>
    </row>
    <row r="183" spans="1:11" ht="20.85" customHeight="1">
      <c r="A183" s="41" t="s">
        <v>90</v>
      </c>
      <c r="B183" s="42" t="s">
        <v>91</v>
      </c>
      <c r="C183" s="43" t="s">
        <v>16</v>
      </c>
      <c r="D183" s="16" t="s">
        <v>9</v>
      </c>
      <c r="E183" s="17">
        <f>+E186</f>
        <v>60.5</v>
      </c>
      <c r="F183" s="18"/>
      <c r="G183" s="18"/>
      <c r="H183" s="18"/>
      <c r="I183" s="18"/>
      <c r="J183" s="18"/>
      <c r="K183" s="17">
        <f>K186</f>
        <v>60.5</v>
      </c>
    </row>
    <row r="184" spans="1:11" ht="20.85" customHeight="1">
      <c r="A184" s="41"/>
      <c r="B184" s="42"/>
      <c r="C184" s="43"/>
      <c r="D184" s="16" t="s">
        <v>12</v>
      </c>
      <c r="E184" s="17"/>
      <c r="F184" s="18"/>
      <c r="G184" s="18"/>
      <c r="H184" s="18"/>
      <c r="I184" s="18"/>
      <c r="J184" s="18"/>
      <c r="K184" s="18"/>
    </row>
    <row r="185" spans="1:11" ht="20.85" customHeight="1">
      <c r="A185" s="41"/>
      <c r="B185" s="42"/>
      <c r="C185" s="43"/>
      <c r="D185" s="16" t="s">
        <v>13</v>
      </c>
      <c r="E185" s="17"/>
      <c r="F185" s="18"/>
      <c r="G185" s="18"/>
      <c r="H185" s="18"/>
      <c r="I185" s="18"/>
      <c r="J185" s="18"/>
      <c r="K185" s="18"/>
    </row>
    <row r="186" spans="1:11" ht="36.6" customHeight="1">
      <c r="A186" s="41"/>
      <c r="B186" s="42"/>
      <c r="C186" s="43"/>
      <c r="D186" s="16" t="s">
        <v>14</v>
      </c>
      <c r="E186" s="17">
        <v>60.5</v>
      </c>
      <c r="F186" s="18"/>
      <c r="G186" s="18"/>
      <c r="H186" s="18"/>
      <c r="I186" s="18"/>
      <c r="J186" s="18"/>
      <c r="K186" s="17">
        <f>E186+F186+G186+H186</f>
        <v>60.5</v>
      </c>
    </row>
    <row r="187" spans="1:11" ht="45.6" customHeight="1">
      <c r="A187" s="41"/>
      <c r="B187" s="42"/>
      <c r="C187" s="43"/>
      <c r="D187" s="16" t="s">
        <v>15</v>
      </c>
      <c r="E187" s="18"/>
      <c r="F187" s="18"/>
      <c r="G187" s="18"/>
      <c r="H187" s="18"/>
      <c r="I187" s="18"/>
      <c r="J187" s="18"/>
      <c r="K187" s="18"/>
    </row>
    <row r="188" spans="1:11" ht="28.35" customHeight="1">
      <c r="A188" s="44" t="s">
        <v>92</v>
      </c>
      <c r="B188" s="45" t="s">
        <v>93</v>
      </c>
      <c r="C188" s="43" t="s">
        <v>16</v>
      </c>
      <c r="D188" s="4" t="s">
        <v>9</v>
      </c>
      <c r="E188" s="18"/>
      <c r="F188" s="18">
        <f>F193</f>
        <v>1485.8</v>
      </c>
      <c r="G188" s="18"/>
      <c r="H188" s="18"/>
      <c r="I188" s="18"/>
      <c r="J188" s="18"/>
      <c r="K188" s="18">
        <f>K191+K190</f>
        <v>1485.8</v>
      </c>
    </row>
    <row r="189" spans="1:11" ht="24.6" customHeight="1">
      <c r="A189" s="44"/>
      <c r="B189" s="45"/>
      <c r="C189" s="43"/>
      <c r="D189" s="4" t="s">
        <v>12</v>
      </c>
      <c r="E189" s="18"/>
      <c r="F189" s="18"/>
      <c r="G189" s="18"/>
      <c r="H189" s="18"/>
      <c r="I189" s="18"/>
      <c r="J189" s="18"/>
      <c r="K189" s="18"/>
    </row>
    <row r="190" spans="1:11" ht="22.35" customHeight="1">
      <c r="A190" s="44"/>
      <c r="B190" s="45"/>
      <c r="C190" s="43"/>
      <c r="D190" s="4" t="s">
        <v>13</v>
      </c>
      <c r="E190" s="18"/>
      <c r="F190" s="17">
        <f>F195</f>
        <v>1420</v>
      </c>
      <c r="G190" s="18"/>
      <c r="H190" s="18"/>
      <c r="I190" s="18"/>
      <c r="J190" s="18"/>
      <c r="K190" s="17">
        <f>F190</f>
        <v>1420</v>
      </c>
    </row>
    <row r="191" spans="1:11" ht="35.1" customHeight="1">
      <c r="A191" s="44"/>
      <c r="B191" s="45"/>
      <c r="C191" s="43"/>
      <c r="D191" s="4" t="s">
        <v>14</v>
      </c>
      <c r="E191" s="18"/>
      <c r="F191" s="18">
        <f>F196</f>
        <v>65.8</v>
      </c>
      <c r="G191" s="18"/>
      <c r="H191" s="18"/>
      <c r="I191" s="18"/>
      <c r="J191" s="18"/>
      <c r="K191" s="18">
        <f>F191</f>
        <v>65.8</v>
      </c>
    </row>
    <row r="192" spans="1:11" ht="76.900000000000006" customHeight="1">
      <c r="A192" s="44"/>
      <c r="B192" s="45"/>
      <c r="C192" s="43"/>
      <c r="D192" s="4" t="s">
        <v>15</v>
      </c>
      <c r="E192" s="18"/>
      <c r="F192" s="18"/>
      <c r="G192" s="18"/>
      <c r="H192" s="18"/>
      <c r="I192" s="18"/>
      <c r="J192" s="18"/>
      <c r="K192" s="18"/>
    </row>
    <row r="193" spans="1:11" ht="25.35" customHeight="1">
      <c r="A193" s="46" t="s">
        <v>94</v>
      </c>
      <c r="B193" s="39" t="s">
        <v>95</v>
      </c>
      <c r="C193" s="43" t="s">
        <v>16</v>
      </c>
      <c r="D193" s="4" t="s">
        <v>9</v>
      </c>
      <c r="E193" s="18"/>
      <c r="F193" s="18">
        <f>F196+F195</f>
        <v>1485.8</v>
      </c>
      <c r="G193" s="18"/>
      <c r="H193" s="18"/>
      <c r="I193" s="18"/>
      <c r="J193" s="18"/>
      <c r="K193" s="18">
        <f>K196+K195</f>
        <v>1485.8</v>
      </c>
    </row>
    <row r="194" spans="1:11" ht="25.35" customHeight="1">
      <c r="A194" s="46"/>
      <c r="B194" s="39"/>
      <c r="C194" s="43"/>
      <c r="D194" s="4" t="s">
        <v>12</v>
      </c>
      <c r="E194" s="18"/>
      <c r="F194" s="18"/>
      <c r="G194" s="18"/>
      <c r="H194" s="18"/>
      <c r="I194" s="18"/>
      <c r="J194" s="18"/>
      <c r="K194" s="18"/>
    </row>
    <row r="195" spans="1:11" ht="25.35" customHeight="1">
      <c r="A195" s="46"/>
      <c r="B195" s="39"/>
      <c r="C195" s="43"/>
      <c r="D195" s="4" t="s">
        <v>13</v>
      </c>
      <c r="E195" s="18"/>
      <c r="F195" s="17">
        <v>1420</v>
      </c>
      <c r="G195" s="18"/>
      <c r="H195" s="18"/>
      <c r="I195" s="18"/>
      <c r="J195" s="18"/>
      <c r="K195" s="17">
        <f>F195</f>
        <v>1420</v>
      </c>
    </row>
    <row r="196" spans="1:11" ht="36" customHeight="1">
      <c r="A196" s="46"/>
      <c r="B196" s="39"/>
      <c r="C196" s="43"/>
      <c r="D196" s="4" t="s">
        <v>14</v>
      </c>
      <c r="E196" s="18"/>
      <c r="F196" s="18">
        <v>65.8</v>
      </c>
      <c r="G196" s="18"/>
      <c r="H196" s="18"/>
      <c r="I196" s="18"/>
      <c r="J196" s="18"/>
      <c r="K196" s="18">
        <f>F196</f>
        <v>65.8</v>
      </c>
    </row>
    <row r="197" spans="1:11" ht="65.650000000000006" customHeight="1">
      <c r="A197" s="46"/>
      <c r="B197" s="39"/>
      <c r="C197" s="43"/>
      <c r="D197" s="4" t="s">
        <v>15</v>
      </c>
      <c r="E197" s="18"/>
      <c r="F197" s="18"/>
      <c r="G197" s="18"/>
      <c r="H197" s="18"/>
      <c r="I197" s="18"/>
      <c r="J197" s="18"/>
      <c r="K197" s="18"/>
    </row>
    <row r="198" spans="1:11" ht="15" customHeight="1">
      <c r="A198" s="39" t="s">
        <v>96</v>
      </c>
      <c r="B198" s="39" t="s">
        <v>97</v>
      </c>
      <c r="C198" s="39" t="s">
        <v>16</v>
      </c>
      <c r="D198" s="4" t="s">
        <v>9</v>
      </c>
      <c r="E198" s="5">
        <f t="shared" ref="E198:K207" si="28">E203</f>
        <v>0</v>
      </c>
      <c r="F198" s="5">
        <f t="shared" si="28"/>
        <v>0</v>
      </c>
      <c r="G198" s="5">
        <f t="shared" si="28"/>
        <v>0</v>
      </c>
      <c r="H198" s="5">
        <f t="shared" si="28"/>
        <v>0</v>
      </c>
      <c r="I198" s="5">
        <f t="shared" si="28"/>
        <v>0</v>
      </c>
      <c r="J198" s="5">
        <f t="shared" si="28"/>
        <v>0</v>
      </c>
      <c r="K198" s="5">
        <f t="shared" si="28"/>
        <v>0</v>
      </c>
    </row>
    <row r="199" spans="1:11" ht="15" customHeight="1">
      <c r="A199" s="39"/>
      <c r="B199" s="39"/>
      <c r="C199" s="39"/>
      <c r="D199" s="4" t="s">
        <v>12</v>
      </c>
      <c r="E199" s="5">
        <f t="shared" si="28"/>
        <v>0</v>
      </c>
      <c r="F199" s="5">
        <f t="shared" si="28"/>
        <v>0</v>
      </c>
      <c r="G199" s="5">
        <f t="shared" si="28"/>
        <v>0</v>
      </c>
      <c r="H199" s="5">
        <f t="shared" si="28"/>
        <v>0</v>
      </c>
      <c r="I199" s="5">
        <f t="shared" si="28"/>
        <v>0</v>
      </c>
      <c r="J199" s="5">
        <f t="shared" si="28"/>
        <v>0</v>
      </c>
      <c r="K199" s="5">
        <f t="shared" si="28"/>
        <v>0</v>
      </c>
    </row>
    <row r="200" spans="1:11" ht="15" customHeight="1">
      <c r="A200" s="39"/>
      <c r="B200" s="39"/>
      <c r="C200" s="39"/>
      <c r="D200" s="4" t="s">
        <v>13</v>
      </c>
      <c r="E200" s="5">
        <f t="shared" si="28"/>
        <v>0</v>
      </c>
      <c r="F200" s="5">
        <f t="shared" si="28"/>
        <v>0</v>
      </c>
      <c r="G200" s="5">
        <f t="shared" si="28"/>
        <v>0</v>
      </c>
      <c r="H200" s="5">
        <f t="shared" si="28"/>
        <v>0</v>
      </c>
      <c r="I200" s="5">
        <f t="shared" si="28"/>
        <v>0</v>
      </c>
      <c r="J200" s="5">
        <f t="shared" si="28"/>
        <v>0</v>
      </c>
      <c r="K200" s="5">
        <f t="shared" si="28"/>
        <v>0</v>
      </c>
    </row>
    <row r="201" spans="1:11" ht="30">
      <c r="A201" s="39"/>
      <c r="B201" s="39"/>
      <c r="C201" s="39"/>
      <c r="D201" s="4" t="s">
        <v>14</v>
      </c>
      <c r="E201" s="5">
        <f t="shared" si="28"/>
        <v>0</v>
      </c>
      <c r="F201" s="5">
        <f t="shared" si="28"/>
        <v>0</v>
      </c>
      <c r="G201" s="5">
        <f t="shared" si="28"/>
        <v>0</v>
      </c>
      <c r="H201" s="5">
        <f t="shared" si="28"/>
        <v>0</v>
      </c>
      <c r="I201" s="5">
        <f t="shared" si="28"/>
        <v>0</v>
      </c>
      <c r="J201" s="5">
        <f t="shared" si="28"/>
        <v>0</v>
      </c>
      <c r="K201" s="5">
        <f t="shared" si="28"/>
        <v>0</v>
      </c>
    </row>
    <row r="202" spans="1:11" ht="17.850000000000001" customHeight="1">
      <c r="A202" s="39"/>
      <c r="B202" s="39"/>
      <c r="C202" s="39"/>
      <c r="D202" s="4" t="s">
        <v>15</v>
      </c>
      <c r="E202" s="5">
        <f t="shared" si="28"/>
        <v>0</v>
      </c>
      <c r="F202" s="5">
        <f t="shared" si="28"/>
        <v>0</v>
      </c>
      <c r="G202" s="5">
        <f t="shared" si="28"/>
        <v>0</v>
      </c>
      <c r="H202" s="5">
        <f t="shared" si="28"/>
        <v>0</v>
      </c>
      <c r="I202" s="5">
        <f t="shared" si="28"/>
        <v>0</v>
      </c>
      <c r="J202" s="5">
        <f t="shared" si="28"/>
        <v>0</v>
      </c>
      <c r="K202" s="5">
        <f t="shared" si="28"/>
        <v>0</v>
      </c>
    </row>
    <row r="203" spans="1:11" ht="17.25" customHeight="1">
      <c r="A203" s="39" t="s">
        <v>98</v>
      </c>
      <c r="B203" s="39" t="s">
        <v>99</v>
      </c>
      <c r="C203" s="39" t="s">
        <v>16</v>
      </c>
      <c r="D203" s="4" t="s">
        <v>9</v>
      </c>
      <c r="E203" s="5">
        <f t="shared" si="28"/>
        <v>0</v>
      </c>
      <c r="F203" s="5">
        <f t="shared" si="28"/>
        <v>0</v>
      </c>
      <c r="G203" s="5">
        <f t="shared" si="28"/>
        <v>0</v>
      </c>
      <c r="H203" s="5">
        <f t="shared" si="28"/>
        <v>0</v>
      </c>
      <c r="I203" s="5">
        <f t="shared" si="28"/>
        <v>0</v>
      </c>
      <c r="J203" s="5">
        <f t="shared" si="28"/>
        <v>0</v>
      </c>
      <c r="K203" s="5">
        <f t="shared" si="28"/>
        <v>0</v>
      </c>
    </row>
    <row r="204" spans="1:11" ht="17.25" customHeight="1">
      <c r="A204" s="39"/>
      <c r="B204" s="39"/>
      <c r="C204" s="39"/>
      <c r="D204" s="4" t="s">
        <v>12</v>
      </c>
      <c r="E204" s="5">
        <f t="shared" si="28"/>
        <v>0</v>
      </c>
      <c r="F204" s="5">
        <f t="shared" si="28"/>
        <v>0</v>
      </c>
      <c r="G204" s="5">
        <f t="shared" si="28"/>
        <v>0</v>
      </c>
      <c r="H204" s="5">
        <f t="shared" si="28"/>
        <v>0</v>
      </c>
      <c r="I204" s="5">
        <f t="shared" si="28"/>
        <v>0</v>
      </c>
      <c r="J204" s="5">
        <f t="shared" si="28"/>
        <v>0</v>
      </c>
      <c r="K204" s="5">
        <f t="shared" si="28"/>
        <v>0</v>
      </c>
    </row>
    <row r="205" spans="1:11" ht="17.25" customHeight="1">
      <c r="A205" s="39"/>
      <c r="B205" s="39"/>
      <c r="C205" s="39"/>
      <c r="D205" s="4" t="s">
        <v>13</v>
      </c>
      <c r="E205" s="5">
        <f t="shared" si="28"/>
        <v>0</v>
      </c>
      <c r="F205" s="5">
        <f t="shared" si="28"/>
        <v>0</v>
      </c>
      <c r="G205" s="5">
        <f t="shared" si="28"/>
        <v>0</v>
      </c>
      <c r="H205" s="5">
        <f t="shared" si="28"/>
        <v>0</v>
      </c>
      <c r="I205" s="5">
        <f t="shared" si="28"/>
        <v>0</v>
      </c>
      <c r="J205" s="5">
        <f t="shared" si="28"/>
        <v>0</v>
      </c>
      <c r="K205" s="5">
        <f t="shared" si="28"/>
        <v>0</v>
      </c>
    </row>
    <row r="206" spans="1:11" ht="30">
      <c r="A206" s="39"/>
      <c r="B206" s="39"/>
      <c r="C206" s="39"/>
      <c r="D206" s="4" t="s">
        <v>14</v>
      </c>
      <c r="E206" s="5">
        <f t="shared" si="28"/>
        <v>0</v>
      </c>
      <c r="F206" s="5">
        <f t="shared" si="28"/>
        <v>0</v>
      </c>
      <c r="G206" s="5">
        <f t="shared" si="28"/>
        <v>0</v>
      </c>
      <c r="H206" s="5">
        <f t="shared" si="28"/>
        <v>0</v>
      </c>
      <c r="I206" s="5">
        <f t="shared" si="28"/>
        <v>0</v>
      </c>
      <c r="J206" s="5">
        <f t="shared" si="28"/>
        <v>0</v>
      </c>
      <c r="K206" s="5">
        <f t="shared" si="28"/>
        <v>0</v>
      </c>
    </row>
    <row r="207" spans="1:11" ht="57.75" customHeight="1">
      <c r="A207" s="39"/>
      <c r="B207" s="39"/>
      <c r="C207" s="39"/>
      <c r="D207" s="4" t="s">
        <v>15</v>
      </c>
      <c r="E207" s="5">
        <f t="shared" si="28"/>
        <v>0</v>
      </c>
      <c r="F207" s="5">
        <f t="shared" si="28"/>
        <v>0</v>
      </c>
      <c r="G207" s="5">
        <f t="shared" si="28"/>
        <v>0</v>
      </c>
      <c r="H207" s="5">
        <f t="shared" si="28"/>
        <v>0</v>
      </c>
      <c r="I207" s="5">
        <f t="shared" si="28"/>
        <v>0</v>
      </c>
      <c r="J207" s="5">
        <f t="shared" si="28"/>
        <v>0</v>
      </c>
      <c r="K207" s="5">
        <f t="shared" si="28"/>
        <v>0</v>
      </c>
    </row>
    <row r="208" spans="1:11" ht="24" customHeight="1">
      <c r="A208" s="40" t="s">
        <v>100</v>
      </c>
      <c r="B208" s="39" t="s">
        <v>101</v>
      </c>
      <c r="C208" s="39" t="s">
        <v>16</v>
      </c>
      <c r="D208" s="4" t="s">
        <v>9</v>
      </c>
      <c r="E208" s="20">
        <f t="shared" ref="E208:K208" si="29">SUM(E209:E212)</f>
        <v>0</v>
      </c>
      <c r="F208" s="20">
        <f t="shared" si="29"/>
        <v>0</v>
      </c>
      <c r="G208" s="20">
        <f t="shared" si="29"/>
        <v>0</v>
      </c>
      <c r="H208" s="20">
        <f t="shared" si="29"/>
        <v>0</v>
      </c>
      <c r="I208" s="20">
        <f t="shared" si="29"/>
        <v>0</v>
      </c>
      <c r="J208" s="20">
        <f t="shared" si="29"/>
        <v>0</v>
      </c>
      <c r="K208" s="20">
        <f t="shared" si="29"/>
        <v>0</v>
      </c>
    </row>
    <row r="209" spans="1:11" ht="19.5" customHeight="1">
      <c r="A209" s="40"/>
      <c r="B209" s="39"/>
      <c r="C209" s="39"/>
      <c r="D209" s="4" t="s">
        <v>12</v>
      </c>
      <c r="E209" s="20"/>
      <c r="F209" s="20"/>
      <c r="G209" s="20"/>
      <c r="H209" s="20"/>
      <c r="I209" s="20"/>
      <c r="J209" s="20"/>
      <c r="K209" s="20">
        <f>SUM(E209:J209)</f>
        <v>0</v>
      </c>
    </row>
    <row r="210" spans="1:11">
      <c r="A210" s="40"/>
      <c r="B210" s="39"/>
      <c r="C210" s="39"/>
      <c r="D210" s="4" t="s">
        <v>13</v>
      </c>
      <c r="E210" s="20"/>
      <c r="F210" s="20"/>
      <c r="G210" s="20"/>
      <c r="H210" s="20"/>
      <c r="I210" s="20"/>
      <c r="J210" s="20"/>
      <c r="K210" s="20">
        <f>SUM(E210:J210)</f>
        <v>0</v>
      </c>
    </row>
    <row r="211" spans="1:11" ht="30">
      <c r="A211" s="40"/>
      <c r="B211" s="39"/>
      <c r="C211" s="39"/>
      <c r="D211" s="4" t="s">
        <v>14</v>
      </c>
      <c r="E211" s="20"/>
      <c r="F211" s="20"/>
      <c r="G211" s="20"/>
      <c r="H211" s="20"/>
      <c r="I211" s="20"/>
      <c r="J211" s="20"/>
      <c r="K211" s="20">
        <f>SUM(E211:J211)</f>
        <v>0</v>
      </c>
    </row>
    <row r="212" spans="1:11" ht="22.5" customHeight="1">
      <c r="A212" s="40"/>
      <c r="B212" s="39"/>
      <c r="C212" s="39"/>
      <c r="D212" s="4" t="s">
        <v>15</v>
      </c>
      <c r="E212" s="20"/>
      <c r="F212" s="20"/>
      <c r="G212" s="20"/>
      <c r="H212" s="20"/>
      <c r="I212" s="20"/>
      <c r="J212" s="20"/>
      <c r="K212" s="20">
        <f>SUM(E212:J212)</f>
        <v>0</v>
      </c>
    </row>
    <row r="213" spans="1:11" ht="15.75" customHeight="1">
      <c r="A213" s="36"/>
      <c r="B213" s="37"/>
      <c r="C213" s="37"/>
      <c r="D213" s="21"/>
      <c r="E213" s="22"/>
      <c r="F213" s="22"/>
      <c r="G213" s="22"/>
      <c r="H213" s="22"/>
      <c r="I213" s="22"/>
      <c r="J213" s="22"/>
      <c r="K213" s="22"/>
    </row>
    <row r="214" spans="1:11" ht="20.25" customHeight="1">
      <c r="A214" s="36"/>
      <c r="B214" s="37"/>
      <c r="C214" s="37"/>
      <c r="D214" s="21"/>
      <c r="E214" s="22"/>
    </row>
    <row r="215" spans="1:11" ht="21" customHeight="1">
      <c r="A215" s="36"/>
      <c r="B215" s="37"/>
      <c r="C215" s="37"/>
      <c r="D215" s="21"/>
      <c r="E215" s="22"/>
    </row>
    <row r="216" spans="1:11" ht="33" customHeight="1">
      <c r="A216" s="36"/>
      <c r="B216" s="37"/>
      <c r="C216" s="37"/>
      <c r="D216" s="21"/>
      <c r="E216" s="22"/>
    </row>
    <row r="217" spans="1:11" ht="22.5" customHeight="1">
      <c r="A217" s="36"/>
      <c r="B217" s="37"/>
      <c r="C217" s="37"/>
      <c r="D217" s="21"/>
      <c r="E217" s="22"/>
    </row>
    <row r="218" spans="1:11" ht="18" customHeight="1">
      <c r="A218" s="29"/>
      <c r="B218" s="31"/>
      <c r="C218" s="31"/>
      <c r="D218" s="21"/>
      <c r="E218" s="22"/>
    </row>
    <row r="219" spans="1:11" ht="19.5" customHeight="1">
      <c r="A219" s="29"/>
      <c r="B219" s="31"/>
      <c r="C219" s="31"/>
      <c r="D219" s="21"/>
      <c r="E219" s="22"/>
    </row>
    <row r="220" spans="1:11" ht="22.5" customHeight="1">
      <c r="A220" s="29"/>
      <c r="B220" s="31"/>
      <c r="C220" s="31"/>
      <c r="D220" s="21"/>
      <c r="E220" s="22"/>
    </row>
    <row r="221" spans="1:11" ht="34.5" customHeight="1">
      <c r="A221" s="29"/>
      <c r="B221" s="31"/>
      <c r="C221" s="31"/>
      <c r="D221" s="21"/>
      <c r="E221" s="22"/>
    </row>
    <row r="222" spans="1:11" ht="20.25" customHeight="1">
      <c r="A222" s="29"/>
      <c r="B222" s="31"/>
      <c r="C222" s="31"/>
      <c r="D222" s="21"/>
      <c r="E222" s="22"/>
    </row>
    <row r="223" spans="1:11" ht="15" customHeight="1">
      <c r="A223" s="38"/>
      <c r="B223" s="31"/>
      <c r="C223" s="31"/>
      <c r="D223" s="21"/>
      <c r="E223" s="22"/>
    </row>
    <row r="224" spans="1:11">
      <c r="A224" s="38"/>
      <c r="B224" s="31"/>
      <c r="C224" s="31"/>
      <c r="D224" s="21"/>
      <c r="E224" s="22"/>
    </row>
    <row r="225" spans="1:5">
      <c r="A225" s="38"/>
      <c r="B225" s="31"/>
      <c r="C225" s="31"/>
      <c r="D225" s="21"/>
      <c r="E225" s="22"/>
    </row>
    <row r="226" spans="1:5">
      <c r="A226" s="38"/>
      <c r="B226" s="31"/>
      <c r="C226" s="31"/>
      <c r="D226" s="21"/>
      <c r="E226" s="22"/>
    </row>
    <row r="227" spans="1:5" ht="27.75" customHeight="1">
      <c r="A227" s="38"/>
      <c r="B227" s="31"/>
      <c r="C227" s="31"/>
      <c r="D227" s="21"/>
      <c r="E227" s="22"/>
    </row>
    <row r="228" spans="1:5" ht="15" customHeight="1">
      <c r="A228" s="29"/>
      <c r="B228" s="32"/>
      <c r="C228" s="31"/>
      <c r="D228" s="21"/>
      <c r="E228" s="22"/>
    </row>
    <row r="229" spans="1:5">
      <c r="A229" s="29"/>
      <c r="B229" s="32"/>
      <c r="C229" s="31"/>
      <c r="D229" s="21"/>
      <c r="E229" s="22"/>
    </row>
    <row r="230" spans="1:5">
      <c r="A230" s="29"/>
      <c r="B230" s="32"/>
      <c r="C230" s="31"/>
      <c r="D230" s="21"/>
      <c r="E230" s="22"/>
    </row>
    <row r="231" spans="1:5">
      <c r="A231" s="29"/>
      <c r="B231" s="32"/>
      <c r="C231" s="31"/>
      <c r="D231" s="21"/>
      <c r="E231" s="22"/>
    </row>
    <row r="232" spans="1:5" ht="77.25" customHeight="1">
      <c r="A232" s="29"/>
      <c r="B232" s="32"/>
      <c r="C232" s="31"/>
      <c r="D232" s="21"/>
      <c r="E232" s="22"/>
    </row>
    <row r="233" spans="1:5" ht="15" customHeight="1">
      <c r="A233" s="29"/>
      <c r="B233" s="32"/>
      <c r="C233" s="31"/>
      <c r="D233" s="21"/>
      <c r="E233" s="22"/>
    </row>
    <row r="234" spans="1:5">
      <c r="A234" s="29"/>
      <c r="B234" s="32"/>
      <c r="C234" s="31"/>
      <c r="D234" s="21"/>
      <c r="E234" s="22"/>
    </row>
    <row r="235" spans="1:5">
      <c r="A235" s="29"/>
      <c r="B235" s="32"/>
      <c r="C235" s="31"/>
      <c r="D235" s="21"/>
      <c r="E235" s="22"/>
    </row>
    <row r="236" spans="1:5">
      <c r="A236" s="29"/>
      <c r="B236" s="32"/>
      <c r="C236" s="31"/>
      <c r="D236" s="21"/>
      <c r="E236" s="22"/>
    </row>
    <row r="237" spans="1:5" ht="31.5" customHeight="1">
      <c r="A237" s="29"/>
      <c r="B237" s="32"/>
      <c r="C237" s="31"/>
      <c r="D237" s="21"/>
      <c r="E237" s="22"/>
    </row>
    <row r="238" spans="1:5" ht="15" customHeight="1">
      <c r="A238" s="29"/>
      <c r="B238" s="30"/>
      <c r="C238" s="31"/>
      <c r="D238" s="21"/>
      <c r="E238" s="22"/>
    </row>
    <row r="239" spans="1:5">
      <c r="A239" s="29"/>
      <c r="B239" s="30"/>
      <c r="C239" s="31"/>
      <c r="D239" s="21"/>
      <c r="E239" s="22"/>
    </row>
    <row r="240" spans="1:5">
      <c r="A240" s="29"/>
      <c r="B240" s="30"/>
      <c r="C240" s="31"/>
      <c r="D240" s="21"/>
      <c r="E240" s="22"/>
    </row>
    <row r="241" spans="1:5">
      <c r="A241" s="29"/>
      <c r="B241" s="30"/>
      <c r="C241" s="31"/>
      <c r="D241" s="21"/>
      <c r="E241" s="22"/>
    </row>
    <row r="242" spans="1:5">
      <c r="A242" s="29"/>
      <c r="B242" s="30"/>
      <c r="C242" s="31"/>
      <c r="D242" s="21"/>
      <c r="E242" s="22"/>
    </row>
    <row r="243" spans="1:5" ht="15" customHeight="1">
      <c r="A243" s="29"/>
      <c r="B243" s="30"/>
      <c r="C243" s="31"/>
      <c r="D243" s="21"/>
      <c r="E243" s="22"/>
    </row>
    <row r="244" spans="1:5">
      <c r="A244" s="29"/>
      <c r="B244" s="30"/>
      <c r="C244" s="31"/>
      <c r="D244" s="21"/>
      <c r="E244" s="22"/>
    </row>
    <row r="245" spans="1:5">
      <c r="A245" s="29"/>
      <c r="B245" s="30"/>
      <c r="C245" s="31"/>
      <c r="D245" s="21"/>
      <c r="E245" s="22"/>
    </row>
    <row r="246" spans="1:5">
      <c r="A246" s="29"/>
      <c r="B246" s="30"/>
      <c r="C246" s="31"/>
      <c r="D246" s="21"/>
      <c r="E246" s="22"/>
    </row>
    <row r="247" spans="1:5">
      <c r="A247" s="29"/>
      <c r="B247" s="30"/>
      <c r="C247" s="31"/>
      <c r="D247" s="21"/>
      <c r="E247" s="22"/>
    </row>
    <row r="248" spans="1:5" ht="13.9" customHeight="1">
      <c r="A248" s="29"/>
      <c r="B248" s="32"/>
      <c r="C248" s="31"/>
      <c r="D248" s="21"/>
      <c r="E248" s="22"/>
    </row>
    <row r="249" spans="1:5">
      <c r="A249" s="29"/>
      <c r="B249" s="32"/>
      <c r="C249" s="31"/>
      <c r="D249" s="21"/>
      <c r="E249" s="22"/>
    </row>
    <row r="250" spans="1:5">
      <c r="A250" s="29"/>
      <c r="B250" s="32"/>
      <c r="C250" s="31"/>
      <c r="D250" s="21"/>
      <c r="E250" s="22"/>
    </row>
    <row r="251" spans="1:5">
      <c r="A251" s="29"/>
      <c r="B251" s="32"/>
      <c r="C251" s="31"/>
      <c r="D251" s="21"/>
      <c r="E251" s="22"/>
    </row>
    <row r="252" spans="1:5" ht="138" customHeight="1">
      <c r="A252" s="29"/>
      <c r="B252" s="32"/>
      <c r="C252" s="31"/>
      <c r="D252" s="21"/>
      <c r="E252" s="22"/>
    </row>
    <row r="253" spans="1:5" ht="13.9" customHeight="1">
      <c r="A253" s="33"/>
      <c r="B253" s="34"/>
      <c r="C253" s="35"/>
      <c r="D253" s="21"/>
      <c r="E253" s="22"/>
    </row>
    <row r="254" spans="1:5">
      <c r="A254" s="33"/>
      <c r="B254" s="34"/>
      <c r="C254" s="35"/>
      <c r="D254" s="21"/>
      <c r="E254" s="22"/>
    </row>
    <row r="255" spans="1:5">
      <c r="A255" s="33"/>
      <c r="B255" s="34"/>
      <c r="C255" s="35"/>
      <c r="D255" s="21"/>
      <c r="E255" s="22"/>
    </row>
    <row r="256" spans="1:5">
      <c r="A256" s="33"/>
      <c r="B256" s="34"/>
      <c r="C256" s="35"/>
      <c r="D256" s="21"/>
      <c r="E256" s="22"/>
    </row>
    <row r="257" spans="1:5" ht="21" customHeight="1">
      <c r="A257" s="33"/>
      <c r="B257" s="34"/>
      <c r="C257" s="35"/>
      <c r="D257" s="23"/>
      <c r="E257" s="24"/>
    </row>
  </sheetData>
  <mergeCells count="156">
    <mergeCell ref="G1:K1"/>
    <mergeCell ref="G2:K2"/>
    <mergeCell ref="G3:K3"/>
    <mergeCell ref="G4:K4"/>
    <mergeCell ref="A5:K5"/>
    <mergeCell ref="A6:A7"/>
    <mergeCell ref="B6:B7"/>
    <mergeCell ref="C6:C7"/>
    <mergeCell ref="D6:D7"/>
    <mergeCell ref="E6:K6"/>
    <mergeCell ref="A9:A18"/>
    <mergeCell ref="B9:B18"/>
    <mergeCell ref="C9:C13"/>
    <mergeCell ref="C14:C18"/>
    <mergeCell ref="A19:A28"/>
    <mergeCell ref="B19:B28"/>
    <mergeCell ref="C19:C23"/>
    <mergeCell ref="C24:C28"/>
    <mergeCell ref="A29:A33"/>
    <mergeCell ref="B29:B33"/>
    <mergeCell ref="C29:C33"/>
    <mergeCell ref="A34:A38"/>
    <mergeCell ref="B34:B38"/>
    <mergeCell ref="C34:C38"/>
    <mergeCell ref="A39:A43"/>
    <mergeCell ref="B39:B43"/>
    <mergeCell ref="C39:C43"/>
    <mergeCell ref="A44:A48"/>
    <mergeCell ref="B44:B48"/>
    <mergeCell ref="C44:C48"/>
    <mergeCell ref="A49:A53"/>
    <mergeCell ref="B49:B53"/>
    <mergeCell ref="C49:C53"/>
    <mergeCell ref="A54:A58"/>
    <mergeCell ref="B54:B58"/>
    <mergeCell ref="C54:C58"/>
    <mergeCell ref="A59:A63"/>
    <mergeCell ref="B59:B63"/>
    <mergeCell ref="C59:C63"/>
    <mergeCell ref="A64:A68"/>
    <mergeCell ref="B64:B68"/>
    <mergeCell ref="C64:C68"/>
    <mergeCell ref="A69:A73"/>
    <mergeCell ref="B69:B73"/>
    <mergeCell ref="C69:C73"/>
    <mergeCell ref="A74:A77"/>
    <mergeCell ref="B74:B77"/>
    <mergeCell ref="C74:C77"/>
    <mergeCell ref="A78:A82"/>
    <mergeCell ref="B78:B82"/>
    <mergeCell ref="C78:C82"/>
    <mergeCell ref="A83:A87"/>
    <mergeCell ref="B83:B87"/>
    <mergeCell ref="C83:C87"/>
    <mergeCell ref="A88:A92"/>
    <mergeCell ref="B88:B92"/>
    <mergeCell ref="C88:C92"/>
    <mergeCell ref="A93:A97"/>
    <mergeCell ref="B93:B97"/>
    <mergeCell ref="C93:C97"/>
    <mergeCell ref="A98:A102"/>
    <mergeCell ref="B98:B102"/>
    <mergeCell ref="C98:C102"/>
    <mergeCell ref="A103:A107"/>
    <mergeCell ref="B103:B107"/>
    <mergeCell ref="C103:C107"/>
    <mergeCell ref="A108:A112"/>
    <mergeCell ref="B108:B112"/>
    <mergeCell ref="C108:C112"/>
    <mergeCell ref="A113:A117"/>
    <mergeCell ref="B113:B117"/>
    <mergeCell ref="C113:C117"/>
    <mergeCell ref="A118:A122"/>
    <mergeCell ref="B118:B122"/>
    <mergeCell ref="C118:C122"/>
    <mergeCell ref="A123:A127"/>
    <mergeCell ref="B123:B127"/>
    <mergeCell ref="C123:C127"/>
    <mergeCell ref="A128:A132"/>
    <mergeCell ref="B128:B132"/>
    <mergeCell ref="C128:C132"/>
    <mergeCell ref="A133:A137"/>
    <mergeCell ref="B133:B137"/>
    <mergeCell ref="C133:C137"/>
    <mergeCell ref="A138:A142"/>
    <mergeCell ref="B138:B142"/>
    <mergeCell ref="C138:C142"/>
    <mergeCell ref="A143:A147"/>
    <mergeCell ref="B143:B147"/>
    <mergeCell ref="C143:C147"/>
    <mergeCell ref="A148:A152"/>
    <mergeCell ref="B148:B152"/>
    <mergeCell ref="C148:C152"/>
    <mergeCell ref="A153:A157"/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168:A172"/>
    <mergeCell ref="B168:B172"/>
    <mergeCell ref="C168:C172"/>
    <mergeCell ref="A173:A177"/>
    <mergeCell ref="B173:B177"/>
    <mergeCell ref="C173:C177"/>
    <mergeCell ref="A178:A182"/>
    <mergeCell ref="B178:B182"/>
    <mergeCell ref="C178:C182"/>
    <mergeCell ref="A183:A187"/>
    <mergeCell ref="B183:B187"/>
    <mergeCell ref="C183:C187"/>
    <mergeCell ref="A188:A192"/>
    <mergeCell ref="B188:B192"/>
    <mergeCell ref="C188:C192"/>
    <mergeCell ref="A193:A197"/>
    <mergeCell ref="B193:B197"/>
    <mergeCell ref="C193:C197"/>
    <mergeCell ref="A198:A202"/>
    <mergeCell ref="B198:B202"/>
    <mergeCell ref="C198:C202"/>
    <mergeCell ref="A203:A207"/>
    <mergeCell ref="B203:B207"/>
    <mergeCell ref="C203:C207"/>
    <mergeCell ref="A208:A212"/>
    <mergeCell ref="B208:B212"/>
    <mergeCell ref="C208:C212"/>
    <mergeCell ref="A213:A217"/>
    <mergeCell ref="B213:B217"/>
    <mergeCell ref="C213:C217"/>
    <mergeCell ref="A218:A222"/>
    <mergeCell ref="B218:B222"/>
    <mergeCell ref="C218:C222"/>
    <mergeCell ref="A223:A227"/>
    <mergeCell ref="B223:B227"/>
    <mergeCell ref="C223:C227"/>
    <mergeCell ref="A228:A232"/>
    <mergeCell ref="B228:B232"/>
    <mergeCell ref="C228:C232"/>
    <mergeCell ref="A233:A237"/>
    <mergeCell ref="B233:B237"/>
    <mergeCell ref="C233:C237"/>
    <mergeCell ref="A238:A242"/>
    <mergeCell ref="B238:B242"/>
    <mergeCell ref="C238:C242"/>
    <mergeCell ref="A243:A247"/>
    <mergeCell ref="B243:B247"/>
    <mergeCell ref="C243:C247"/>
    <mergeCell ref="A248:A252"/>
    <mergeCell ref="B248:B252"/>
    <mergeCell ref="C248:C252"/>
    <mergeCell ref="A253:A257"/>
    <mergeCell ref="B253:B257"/>
    <mergeCell ref="C253:C257"/>
  </mergeCells>
  <pageMargins left="0.31527777777777799" right="0.31527777777777799" top="0.59027777777777801" bottom="0.196527777777778" header="0.51180555555555496" footer="0.51180555555555496"/>
  <pageSetup paperSize="9" scale="8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E15:K58"/>
  <sheetViews>
    <sheetView zoomScaleNormal="100" workbookViewId="0">
      <selection activeCell="Q16" sqref="Q16"/>
    </sheetView>
  </sheetViews>
  <sheetFormatPr defaultColWidth="8.7109375" defaultRowHeight="15"/>
  <sheetData>
    <row r="15" spans="5:10">
      <c r="E15" s="22"/>
      <c r="F15" s="22"/>
      <c r="G15" s="22"/>
      <c r="H15" s="22"/>
      <c r="I15" s="22"/>
      <c r="J15" s="22"/>
    </row>
    <row r="16" spans="5:10">
      <c r="E16" s="22"/>
      <c r="F16" s="22"/>
      <c r="G16" s="22"/>
      <c r="H16" s="22"/>
      <c r="I16" s="22"/>
      <c r="J16" s="22"/>
    </row>
    <row r="17" spans="5:11">
      <c r="E17" s="22"/>
      <c r="F17" s="22"/>
      <c r="G17" s="22"/>
      <c r="H17" s="22"/>
      <c r="I17" s="22"/>
      <c r="J17" s="22"/>
    </row>
    <row r="18" spans="5:11">
      <c r="E18" s="22"/>
      <c r="F18" s="22"/>
      <c r="G18" s="22"/>
      <c r="H18" s="22"/>
      <c r="I18" s="22"/>
      <c r="J18" s="22"/>
    </row>
    <row r="19" spans="5:11">
      <c r="E19" s="22"/>
      <c r="F19" s="22"/>
      <c r="G19" s="22"/>
      <c r="H19" s="22"/>
      <c r="I19" s="22"/>
      <c r="J19" s="25"/>
      <c r="K19" s="26"/>
    </row>
    <row r="20" spans="5:11">
      <c r="E20" s="22"/>
      <c r="F20" s="22"/>
      <c r="G20" s="22"/>
      <c r="H20" s="22"/>
      <c r="I20" s="22"/>
      <c r="J20" s="22"/>
    </row>
    <row r="21" spans="5:11">
      <c r="E21" s="22"/>
      <c r="F21" s="22"/>
      <c r="G21" s="22"/>
      <c r="H21" s="22"/>
      <c r="I21" s="22"/>
      <c r="J21" s="22"/>
    </row>
    <row r="22" spans="5:11">
      <c r="E22" s="22"/>
      <c r="F22" s="22"/>
      <c r="G22" s="22"/>
      <c r="H22" s="22"/>
      <c r="I22" s="22"/>
      <c r="J22" s="22"/>
    </row>
    <row r="23" spans="5:11">
      <c r="E23" s="22"/>
      <c r="F23" s="22"/>
      <c r="G23" s="22"/>
      <c r="H23" s="22"/>
      <c r="I23" s="22"/>
      <c r="J23" s="22"/>
    </row>
    <row r="24" spans="5:11">
      <c r="E24" s="22"/>
      <c r="F24" s="22"/>
      <c r="G24" s="22"/>
      <c r="H24" s="22"/>
      <c r="I24" s="22"/>
      <c r="J24" s="22"/>
    </row>
    <row r="25" spans="5:11">
      <c r="E25" s="22"/>
      <c r="F25" s="22"/>
      <c r="G25" s="22"/>
      <c r="H25" s="22"/>
      <c r="I25" s="22"/>
      <c r="J25" s="22"/>
    </row>
    <row r="26" spans="5:11">
      <c r="E26" s="22"/>
      <c r="F26" s="22"/>
      <c r="G26" s="22"/>
      <c r="H26" s="22"/>
      <c r="I26" s="22"/>
      <c r="J26" s="22"/>
    </row>
    <row r="27" spans="5:11">
      <c r="E27" s="22"/>
      <c r="F27" s="22"/>
      <c r="G27" s="22"/>
      <c r="H27" s="22"/>
      <c r="I27" s="22"/>
      <c r="J27" s="22"/>
    </row>
    <row r="28" spans="5:11">
      <c r="E28" s="22"/>
      <c r="F28" s="22"/>
      <c r="G28" s="22"/>
      <c r="H28" s="22"/>
      <c r="I28" s="22"/>
      <c r="J28" s="22"/>
    </row>
    <row r="29" spans="5:11">
      <c r="E29" s="22"/>
      <c r="F29" s="22"/>
      <c r="G29" s="22"/>
      <c r="H29" s="22"/>
      <c r="I29" s="22"/>
      <c r="J29" s="22"/>
    </row>
    <row r="30" spans="5:11">
      <c r="E30" s="22"/>
      <c r="F30" s="22"/>
      <c r="G30" s="22"/>
      <c r="H30" s="22"/>
      <c r="I30" s="22"/>
      <c r="J30" s="22"/>
    </row>
    <row r="31" spans="5:11">
      <c r="E31" s="22"/>
      <c r="F31" s="22"/>
      <c r="G31" s="22"/>
      <c r="H31" s="22"/>
      <c r="I31" s="22"/>
      <c r="J31" s="22"/>
    </row>
    <row r="32" spans="5:11">
      <c r="E32" s="22"/>
      <c r="F32" s="22"/>
      <c r="G32" s="22"/>
      <c r="H32" s="22"/>
      <c r="I32" s="22"/>
      <c r="J32" s="22"/>
    </row>
    <row r="33" spans="5:10">
      <c r="E33" s="22"/>
      <c r="F33" s="22"/>
      <c r="G33" s="22"/>
      <c r="H33" s="22"/>
      <c r="I33" s="22"/>
      <c r="J33" s="22"/>
    </row>
    <row r="34" spans="5:10">
      <c r="E34" s="22"/>
      <c r="F34" s="22"/>
      <c r="G34" s="22"/>
      <c r="H34" s="22"/>
      <c r="I34" s="22"/>
      <c r="J34" s="22"/>
    </row>
    <row r="35" spans="5:10">
      <c r="E35" s="22"/>
      <c r="F35" s="22"/>
      <c r="G35" s="22"/>
      <c r="H35" s="22"/>
      <c r="I35" s="22"/>
      <c r="J35" s="22"/>
    </row>
    <row r="36" spans="5:10">
      <c r="E36" s="22"/>
      <c r="F36" s="22"/>
      <c r="G36" s="22"/>
      <c r="H36" s="22"/>
      <c r="I36" s="22"/>
      <c r="J36" s="22"/>
    </row>
    <row r="37" spans="5:10">
      <c r="E37" s="22"/>
      <c r="F37" s="22"/>
      <c r="G37" s="22"/>
      <c r="H37" s="22"/>
      <c r="I37" s="22"/>
      <c r="J37" s="22"/>
    </row>
    <row r="38" spans="5:10">
      <c r="E38" s="22"/>
      <c r="F38" s="22"/>
      <c r="G38" s="22"/>
      <c r="H38" s="22"/>
      <c r="I38" s="22"/>
      <c r="J38" s="22"/>
    </row>
    <row r="39" spans="5:10">
      <c r="E39" s="22"/>
      <c r="F39" s="22"/>
      <c r="G39" s="22"/>
      <c r="H39" s="22"/>
      <c r="I39" s="22"/>
      <c r="J39" s="22"/>
    </row>
    <row r="40" spans="5:10">
      <c r="E40" s="22"/>
      <c r="F40" s="22"/>
      <c r="G40" s="22"/>
      <c r="H40" s="22"/>
      <c r="I40" s="22"/>
      <c r="J40" s="22"/>
    </row>
    <row r="41" spans="5:10">
      <c r="E41" s="22"/>
      <c r="F41" s="22"/>
      <c r="G41" s="22"/>
      <c r="H41" s="22"/>
      <c r="I41" s="22"/>
      <c r="J41" s="22"/>
    </row>
    <row r="42" spans="5:10">
      <c r="E42" s="22"/>
      <c r="F42" s="22"/>
      <c r="G42" s="22"/>
      <c r="H42" s="22"/>
      <c r="I42" s="22"/>
      <c r="J42" s="22"/>
    </row>
    <row r="43" spans="5:10">
      <c r="E43" s="22"/>
      <c r="F43" s="22"/>
      <c r="G43" s="22"/>
      <c r="H43" s="22"/>
      <c r="I43" s="22"/>
      <c r="J43" s="22"/>
    </row>
    <row r="44" spans="5:10">
      <c r="E44" s="22"/>
      <c r="F44" s="22"/>
      <c r="G44" s="22"/>
      <c r="H44" s="22"/>
      <c r="I44" s="22"/>
      <c r="J44" s="22"/>
    </row>
    <row r="45" spans="5:10">
      <c r="E45" s="22"/>
      <c r="F45" s="22"/>
      <c r="G45" s="22"/>
      <c r="H45" s="22"/>
      <c r="I45" s="22"/>
      <c r="J45" s="22"/>
    </row>
    <row r="46" spans="5:10">
      <c r="E46" s="22"/>
      <c r="F46" s="22"/>
      <c r="G46" s="22"/>
      <c r="H46" s="22"/>
      <c r="I46" s="22"/>
      <c r="J46" s="22"/>
    </row>
    <row r="47" spans="5:10">
      <c r="E47" s="22"/>
      <c r="F47" s="22"/>
      <c r="G47" s="22"/>
      <c r="H47" s="22"/>
      <c r="I47" s="22"/>
      <c r="J47" s="22"/>
    </row>
    <row r="48" spans="5:10">
      <c r="E48" s="22"/>
      <c r="F48" s="22"/>
      <c r="G48" s="22"/>
      <c r="H48" s="22"/>
      <c r="I48" s="22"/>
      <c r="J48" s="22"/>
    </row>
    <row r="49" spans="5:10">
      <c r="E49" s="22"/>
      <c r="F49" s="22"/>
      <c r="G49" s="22"/>
      <c r="H49" s="22"/>
      <c r="I49" s="22"/>
      <c r="J49" s="22"/>
    </row>
    <row r="50" spans="5:10">
      <c r="E50" s="22"/>
      <c r="F50" s="22"/>
      <c r="G50" s="22"/>
      <c r="H50" s="22"/>
      <c r="I50" s="22"/>
      <c r="J50" s="22"/>
    </row>
    <row r="51" spans="5:10">
      <c r="E51" s="22"/>
      <c r="F51" s="22"/>
      <c r="G51" s="22"/>
      <c r="H51" s="22"/>
      <c r="I51" s="22"/>
      <c r="J51" s="22"/>
    </row>
    <row r="52" spans="5:10">
      <c r="E52" s="22"/>
      <c r="F52" s="22"/>
      <c r="G52" s="22"/>
      <c r="H52" s="22"/>
      <c r="I52" s="22"/>
      <c r="J52" s="22"/>
    </row>
    <row r="53" spans="5:10">
      <c r="E53" s="22"/>
      <c r="F53" s="22"/>
      <c r="G53" s="22"/>
      <c r="H53" s="22"/>
      <c r="I53" s="22"/>
      <c r="J53" s="22"/>
    </row>
    <row r="54" spans="5:10">
      <c r="E54" s="22"/>
      <c r="F54" s="22"/>
      <c r="G54" s="22"/>
      <c r="H54" s="22"/>
      <c r="I54" s="22"/>
      <c r="J54" s="22"/>
    </row>
    <row r="55" spans="5:10">
      <c r="E55" s="22"/>
      <c r="F55" s="22"/>
      <c r="G55" s="22"/>
      <c r="H55" s="22"/>
      <c r="I55" s="22"/>
      <c r="J55" s="22"/>
    </row>
    <row r="56" spans="5:10">
      <c r="E56" s="22"/>
      <c r="F56" s="22"/>
      <c r="G56" s="22"/>
      <c r="H56" s="22"/>
      <c r="I56" s="22"/>
      <c r="J56" s="22"/>
    </row>
    <row r="57" spans="5:10">
      <c r="E57" s="22"/>
      <c r="F57" s="22"/>
      <c r="G57" s="22"/>
      <c r="H57" s="22"/>
      <c r="I57" s="22"/>
      <c r="J57" s="22"/>
    </row>
    <row r="58" spans="5:10">
      <c r="E58" s="24"/>
      <c r="F58" s="24"/>
      <c r="G58" s="24"/>
      <c r="H58" s="24"/>
      <c r="I58" s="24"/>
      <c r="J58" s="24"/>
    </row>
  </sheetData>
  <pageMargins left="0.7" right="0.7" top="0.75" bottom="0.75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12"/>
  <sheetViews>
    <sheetView tabSelected="1" zoomScaleNormal="100" workbookViewId="0">
      <selection activeCell="M7" sqref="M7"/>
    </sheetView>
  </sheetViews>
  <sheetFormatPr defaultColWidth="8.7109375" defaultRowHeight="15"/>
  <cols>
    <col min="2" max="2" width="26.7109375" customWidth="1"/>
    <col min="3" max="3" width="15.85546875" customWidth="1"/>
    <col min="4" max="4" width="16.5703125" customWidth="1"/>
    <col min="5" max="5" width="9.42578125" customWidth="1"/>
    <col min="6" max="6" width="10" customWidth="1"/>
    <col min="7" max="7" width="10.5703125" customWidth="1"/>
    <col min="8" max="8" width="10.7109375" customWidth="1"/>
    <col min="9" max="9" width="9.42578125" customWidth="1"/>
    <col min="10" max="10" width="8.5703125" customWidth="1"/>
    <col min="11" max="11" width="12.140625" customWidth="1"/>
  </cols>
  <sheetData>
    <row r="1" spans="1:11" ht="35.25" customHeight="1">
      <c r="A1" s="1"/>
      <c r="B1" s="1"/>
      <c r="C1" s="1"/>
      <c r="D1" s="1"/>
      <c r="E1" s="1"/>
      <c r="F1" s="1"/>
      <c r="G1" s="56" t="s">
        <v>103</v>
      </c>
      <c r="H1" s="56"/>
      <c r="I1" s="56"/>
      <c r="J1" s="56"/>
      <c r="K1" s="56"/>
    </row>
    <row r="2" spans="1:11">
      <c r="A2" s="1"/>
      <c r="B2" s="1"/>
      <c r="C2" s="1"/>
      <c r="D2" s="1"/>
      <c r="E2" s="1"/>
      <c r="F2" s="1"/>
      <c r="G2" s="56"/>
      <c r="H2" s="56"/>
      <c r="I2" s="56"/>
      <c r="J2" s="56"/>
      <c r="K2" s="56"/>
    </row>
    <row r="3" spans="1:11" ht="45.75" customHeight="1">
      <c r="A3" s="1"/>
      <c r="B3" s="1"/>
      <c r="C3" s="1"/>
      <c r="D3" s="1"/>
      <c r="E3" s="1"/>
      <c r="F3" s="1"/>
      <c r="G3" s="56" t="s">
        <v>1</v>
      </c>
      <c r="H3" s="56"/>
      <c r="I3" s="56"/>
      <c r="J3" s="56"/>
      <c r="K3" s="56"/>
    </row>
    <row r="4" spans="1:11" ht="7.5" customHeight="1">
      <c r="A4" s="1"/>
      <c r="B4" s="1"/>
      <c r="C4" s="1"/>
      <c r="D4" s="1"/>
      <c r="E4" s="1"/>
      <c r="F4" s="1"/>
      <c r="G4" s="2"/>
      <c r="H4" s="2"/>
      <c r="I4" s="2"/>
      <c r="J4" s="2"/>
      <c r="K4" s="2"/>
    </row>
    <row r="5" spans="1:11" ht="41.1" customHeight="1">
      <c r="A5" s="58" t="s">
        <v>2</v>
      </c>
      <c r="B5" s="58"/>
      <c r="C5" s="58"/>
      <c r="D5" s="58"/>
      <c r="E5" s="58"/>
      <c r="F5" s="58"/>
      <c r="G5" s="58"/>
      <c r="H5" s="58"/>
      <c r="I5" s="58"/>
      <c r="J5" s="58"/>
      <c r="K5" s="58"/>
    </row>
    <row r="6" spans="1:11" ht="15" customHeight="1">
      <c r="A6" s="59" t="s">
        <v>3</v>
      </c>
      <c r="B6" s="60" t="s">
        <v>4</v>
      </c>
      <c r="C6" s="60" t="s">
        <v>5</v>
      </c>
      <c r="D6" s="60" t="s">
        <v>6</v>
      </c>
      <c r="E6" s="60" t="s">
        <v>7</v>
      </c>
      <c r="F6" s="60"/>
      <c r="G6" s="60"/>
      <c r="H6" s="60"/>
      <c r="I6" s="60"/>
      <c r="J6" s="60"/>
      <c r="K6" s="60"/>
    </row>
    <row r="7" spans="1:11" ht="44.85" customHeight="1">
      <c r="A7" s="59"/>
      <c r="B7" s="59"/>
      <c r="C7" s="59"/>
      <c r="D7" s="59"/>
      <c r="E7" s="3">
        <v>2020</v>
      </c>
      <c r="F7" s="3">
        <v>2021</v>
      </c>
      <c r="G7" s="3">
        <v>2022</v>
      </c>
      <c r="H7" s="3">
        <v>2023</v>
      </c>
      <c r="I7" s="3">
        <v>2024</v>
      </c>
      <c r="J7" s="3" t="s">
        <v>8</v>
      </c>
      <c r="K7" s="3" t="s">
        <v>9</v>
      </c>
    </row>
    <row r="8" spans="1:11">
      <c r="A8" s="3">
        <v>1</v>
      </c>
      <c r="B8" s="3">
        <v>2</v>
      </c>
      <c r="C8" s="3">
        <v>3</v>
      </c>
      <c r="D8" s="3"/>
      <c r="E8" s="3">
        <v>4</v>
      </c>
      <c r="F8" s="3">
        <v>5</v>
      </c>
      <c r="G8" s="3">
        <v>6</v>
      </c>
      <c r="H8" s="3">
        <v>7</v>
      </c>
      <c r="I8" s="3">
        <v>8</v>
      </c>
      <c r="J8" s="3">
        <v>9</v>
      </c>
      <c r="K8" s="3">
        <v>10</v>
      </c>
    </row>
    <row r="9" spans="1:11" ht="15" customHeight="1">
      <c r="A9" s="39"/>
      <c r="B9" s="39" t="s">
        <v>10</v>
      </c>
      <c r="C9" s="39" t="s">
        <v>11</v>
      </c>
      <c r="D9" s="4" t="s">
        <v>9</v>
      </c>
      <c r="E9" s="5">
        <f t="shared" ref="E9:K11" si="0">E14</f>
        <v>50424.571999999993</v>
      </c>
      <c r="F9" s="5">
        <f t="shared" si="0"/>
        <v>85355.12999999999</v>
      </c>
      <c r="G9" s="5">
        <f t="shared" si="0"/>
        <v>48553</v>
      </c>
      <c r="H9" s="5">
        <f t="shared" si="0"/>
        <v>48553</v>
      </c>
      <c r="I9" s="5">
        <f t="shared" si="0"/>
        <v>47811</v>
      </c>
      <c r="J9" s="5">
        <f t="shared" si="0"/>
        <v>0</v>
      </c>
      <c r="K9" s="5">
        <f t="shared" si="0"/>
        <v>280696.70199999999</v>
      </c>
    </row>
    <row r="10" spans="1:11" ht="30" customHeight="1">
      <c r="A10" s="39"/>
      <c r="B10" s="39"/>
      <c r="C10" s="39"/>
      <c r="D10" s="4" t="s">
        <v>12</v>
      </c>
      <c r="E10" s="5">
        <f t="shared" si="0"/>
        <v>1540</v>
      </c>
      <c r="F10" s="5">
        <f t="shared" si="0"/>
        <v>32310.3</v>
      </c>
      <c r="G10" s="5">
        <f t="shared" si="0"/>
        <v>0</v>
      </c>
      <c r="H10" s="5">
        <f t="shared" si="0"/>
        <v>0</v>
      </c>
      <c r="I10" s="5">
        <f t="shared" si="0"/>
        <v>0</v>
      </c>
      <c r="J10" s="5">
        <f t="shared" si="0"/>
        <v>0</v>
      </c>
      <c r="K10" s="5">
        <f t="shared" si="0"/>
        <v>33850.300000000003</v>
      </c>
    </row>
    <row r="11" spans="1:11" ht="29.25" customHeight="1">
      <c r="A11" s="39"/>
      <c r="B11" s="39"/>
      <c r="C11" s="39"/>
      <c r="D11" s="4" t="s">
        <v>13</v>
      </c>
      <c r="E11" s="5">
        <f t="shared" si="0"/>
        <v>131.52000000000001</v>
      </c>
      <c r="F11" s="5">
        <f t="shared" si="0"/>
        <v>1846.4</v>
      </c>
      <c r="G11" s="5">
        <f t="shared" si="0"/>
        <v>0</v>
      </c>
      <c r="H11" s="5">
        <f t="shared" si="0"/>
        <v>0</v>
      </c>
      <c r="I11" s="5">
        <f t="shared" si="0"/>
        <v>0</v>
      </c>
      <c r="J11" s="5">
        <f t="shared" si="0"/>
        <v>0</v>
      </c>
      <c r="K11" s="5">
        <f t="shared" si="0"/>
        <v>1977.92</v>
      </c>
    </row>
    <row r="12" spans="1:11" ht="45.75" customHeight="1">
      <c r="A12" s="39"/>
      <c r="B12" s="39"/>
      <c r="C12" s="39"/>
      <c r="D12" s="4" t="s">
        <v>14</v>
      </c>
      <c r="E12" s="5">
        <f t="shared" ref="E12:J13" si="1">E17</f>
        <v>46636.051999999989</v>
      </c>
      <c r="F12" s="5">
        <f t="shared" si="1"/>
        <v>49048.43</v>
      </c>
      <c r="G12" s="5">
        <f t="shared" si="1"/>
        <v>47183</v>
      </c>
      <c r="H12" s="5">
        <f t="shared" si="1"/>
        <v>47183</v>
      </c>
      <c r="I12" s="5">
        <f t="shared" si="1"/>
        <v>46441</v>
      </c>
      <c r="J12" s="5">
        <f t="shared" si="1"/>
        <v>0</v>
      </c>
      <c r="K12" s="5">
        <f>E12+F12+G12+H12+I12</f>
        <v>236491.48199999999</v>
      </c>
    </row>
    <row r="13" spans="1:11" ht="21.75" customHeight="1">
      <c r="A13" s="39"/>
      <c r="B13" s="39"/>
      <c r="C13" s="39"/>
      <c r="D13" s="4" t="s">
        <v>15</v>
      </c>
      <c r="E13" s="5">
        <f t="shared" si="1"/>
        <v>2117</v>
      </c>
      <c r="F13" s="5">
        <f t="shared" si="1"/>
        <v>2150</v>
      </c>
      <c r="G13" s="5">
        <f t="shared" si="1"/>
        <v>1370</v>
      </c>
      <c r="H13" s="5">
        <f t="shared" si="1"/>
        <v>1370</v>
      </c>
      <c r="I13" s="5">
        <f t="shared" si="1"/>
        <v>1370</v>
      </c>
      <c r="J13" s="5">
        <f t="shared" si="1"/>
        <v>0</v>
      </c>
      <c r="K13" s="5">
        <f>K18</f>
        <v>8377</v>
      </c>
    </row>
    <row r="14" spans="1:11" ht="15" customHeight="1">
      <c r="A14" s="39"/>
      <c r="B14" s="39"/>
      <c r="C14" s="39" t="s">
        <v>16</v>
      </c>
      <c r="D14" s="4" t="s">
        <v>9</v>
      </c>
      <c r="E14" s="5">
        <f t="shared" ref="E14:K14" si="2">E24+E143</f>
        <v>50424.571999999993</v>
      </c>
      <c r="F14" s="5">
        <f t="shared" si="2"/>
        <v>85355.12999999999</v>
      </c>
      <c r="G14" s="5">
        <f t="shared" si="2"/>
        <v>48553</v>
      </c>
      <c r="H14" s="5">
        <f t="shared" si="2"/>
        <v>48553</v>
      </c>
      <c r="I14" s="5">
        <f t="shared" si="2"/>
        <v>47811</v>
      </c>
      <c r="J14" s="5">
        <f t="shared" si="2"/>
        <v>0</v>
      </c>
      <c r="K14" s="5">
        <f t="shared" si="2"/>
        <v>280696.70199999999</v>
      </c>
    </row>
    <row r="15" spans="1:11" ht="34.5" customHeight="1">
      <c r="A15" s="39"/>
      <c r="B15" s="39"/>
      <c r="C15" s="39"/>
      <c r="D15" s="4" t="s">
        <v>12</v>
      </c>
      <c r="E15" s="5">
        <f>E25+E214</f>
        <v>1540</v>
      </c>
      <c r="F15" s="5">
        <f>F25+Лист1!E14</f>
        <v>32310.3</v>
      </c>
      <c r="G15" s="5">
        <f>G25+Лист1!F14</f>
        <v>0</v>
      </c>
      <c r="H15" s="5">
        <f>H25+Лист1!G14</f>
        <v>0</v>
      </c>
      <c r="I15" s="5">
        <f>I25+Лист1!H14</f>
        <v>0</v>
      </c>
      <c r="J15" s="5">
        <f>J25+Лист1!I14</f>
        <v>0</v>
      </c>
      <c r="K15" s="5">
        <f>K25+Лист1!J14</f>
        <v>33850.300000000003</v>
      </c>
    </row>
    <row r="16" spans="1:11" ht="30" customHeight="1">
      <c r="A16" s="39"/>
      <c r="B16" s="39"/>
      <c r="C16" s="39"/>
      <c r="D16" s="4" t="s">
        <v>13</v>
      </c>
      <c r="E16" s="5">
        <f t="shared" ref="E16:K16" si="3">E26+E145</f>
        <v>131.52000000000001</v>
      </c>
      <c r="F16" s="5">
        <f t="shared" si="3"/>
        <v>1846.4</v>
      </c>
      <c r="G16" s="5">
        <f t="shared" si="3"/>
        <v>0</v>
      </c>
      <c r="H16" s="5">
        <f t="shared" si="3"/>
        <v>0</v>
      </c>
      <c r="I16" s="5">
        <f t="shared" si="3"/>
        <v>0</v>
      </c>
      <c r="J16" s="5">
        <f t="shared" si="3"/>
        <v>0</v>
      </c>
      <c r="K16" s="5">
        <f t="shared" si="3"/>
        <v>1977.92</v>
      </c>
    </row>
    <row r="17" spans="1:11" ht="45" customHeight="1">
      <c r="A17" s="39"/>
      <c r="B17" s="39"/>
      <c r="C17" s="39"/>
      <c r="D17" s="4" t="s">
        <v>14</v>
      </c>
      <c r="E17" s="5">
        <f>E27+E146</f>
        <v>46636.051999999989</v>
      </c>
      <c r="F17" s="5">
        <f>F27+F146</f>
        <v>49048.43</v>
      </c>
      <c r="G17" s="5">
        <f>G27+G146</f>
        <v>47183</v>
      </c>
      <c r="H17" s="5">
        <f>H27+H146</f>
        <v>47183</v>
      </c>
      <c r="I17" s="5">
        <f>I27+I146</f>
        <v>46441</v>
      </c>
      <c r="J17" s="5">
        <f>J27+Лист1!I16</f>
        <v>0</v>
      </c>
      <c r="K17" s="5">
        <f>K27+K146</f>
        <v>274048.48200000002</v>
      </c>
    </row>
    <row r="18" spans="1:11" ht="24" customHeight="1">
      <c r="A18" s="39"/>
      <c r="B18" s="39"/>
      <c r="C18" s="39"/>
      <c r="D18" s="4" t="s">
        <v>15</v>
      </c>
      <c r="E18" s="5">
        <f>E28</f>
        <v>2117</v>
      </c>
      <c r="F18" s="5">
        <f>F28</f>
        <v>2150</v>
      </c>
      <c r="G18" s="5">
        <f>G28</f>
        <v>1370</v>
      </c>
      <c r="H18" s="5">
        <f>H28</f>
        <v>1370</v>
      </c>
      <c r="I18" s="5">
        <f>I28</f>
        <v>1370</v>
      </c>
      <c r="J18" s="5">
        <f>J28+Лист1!I17</f>
        <v>0</v>
      </c>
      <c r="K18" s="5">
        <f>K28</f>
        <v>8377</v>
      </c>
    </row>
    <row r="19" spans="1:11" ht="15" customHeight="1">
      <c r="A19" s="39" t="s">
        <v>17</v>
      </c>
      <c r="B19" s="39" t="s">
        <v>18</v>
      </c>
      <c r="C19" s="39" t="s">
        <v>11</v>
      </c>
      <c r="D19" s="4" t="s">
        <v>9</v>
      </c>
      <c r="E19" s="5">
        <f t="shared" ref="E19:K23" si="4">E24</f>
        <v>42021.971999999994</v>
      </c>
      <c r="F19" s="5">
        <f t="shared" si="4"/>
        <v>74365.23</v>
      </c>
      <c r="G19" s="5">
        <f t="shared" si="4"/>
        <v>39289</v>
      </c>
      <c r="H19" s="5">
        <f t="shared" si="4"/>
        <v>39289</v>
      </c>
      <c r="I19" s="5">
        <f t="shared" si="4"/>
        <v>38927</v>
      </c>
      <c r="J19" s="5">
        <f t="shared" si="4"/>
        <v>0</v>
      </c>
      <c r="K19" s="5">
        <f t="shared" si="4"/>
        <v>233892.20199999999</v>
      </c>
    </row>
    <row r="20" spans="1:11" ht="32.25" customHeight="1">
      <c r="A20" s="39"/>
      <c r="B20" s="39"/>
      <c r="C20" s="39"/>
      <c r="D20" s="4" t="s">
        <v>12</v>
      </c>
      <c r="E20" s="5">
        <f t="shared" si="4"/>
        <v>1540</v>
      </c>
      <c r="F20" s="5">
        <f t="shared" si="4"/>
        <v>32310.3</v>
      </c>
      <c r="G20" s="5">
        <f t="shared" si="4"/>
        <v>0</v>
      </c>
      <c r="H20" s="5">
        <f t="shared" si="4"/>
        <v>0</v>
      </c>
      <c r="I20" s="5">
        <f t="shared" si="4"/>
        <v>0</v>
      </c>
      <c r="J20" s="5">
        <f t="shared" si="4"/>
        <v>0</v>
      </c>
      <c r="K20" s="5">
        <f t="shared" si="4"/>
        <v>33850.300000000003</v>
      </c>
    </row>
    <row r="21" spans="1:11" ht="33" customHeight="1">
      <c r="A21" s="39"/>
      <c r="B21" s="39"/>
      <c r="C21" s="39"/>
      <c r="D21" s="4" t="s">
        <v>13</v>
      </c>
      <c r="E21" s="5">
        <f t="shared" si="4"/>
        <v>12.52</v>
      </c>
      <c r="F21" s="5">
        <f t="shared" si="4"/>
        <v>326.39999999999998</v>
      </c>
      <c r="G21" s="5">
        <f t="shared" si="4"/>
        <v>0</v>
      </c>
      <c r="H21" s="5">
        <f t="shared" si="4"/>
        <v>0</v>
      </c>
      <c r="I21" s="5">
        <f t="shared" si="4"/>
        <v>0</v>
      </c>
      <c r="J21" s="5">
        <f t="shared" si="4"/>
        <v>0</v>
      </c>
      <c r="K21" s="5">
        <f t="shared" si="4"/>
        <v>338.91999999999996</v>
      </c>
    </row>
    <row r="22" spans="1:11" ht="49.5" customHeight="1">
      <c r="A22" s="39"/>
      <c r="B22" s="39"/>
      <c r="C22" s="39"/>
      <c r="D22" s="4" t="s">
        <v>14</v>
      </c>
      <c r="E22" s="5">
        <f t="shared" si="4"/>
        <v>38352.45199999999</v>
      </c>
      <c r="F22" s="5">
        <f t="shared" si="4"/>
        <v>39578.53</v>
      </c>
      <c r="G22" s="5">
        <f t="shared" si="4"/>
        <v>37919</v>
      </c>
      <c r="H22" s="5">
        <f t="shared" si="4"/>
        <v>37919</v>
      </c>
      <c r="I22" s="5">
        <f t="shared" si="4"/>
        <v>37557</v>
      </c>
      <c r="J22" s="5">
        <f t="shared" si="4"/>
        <v>0</v>
      </c>
      <c r="K22" s="5">
        <f t="shared" si="4"/>
        <v>228882.98200000002</v>
      </c>
    </row>
    <row r="23" spans="1:11" ht="21.75" customHeight="1">
      <c r="A23" s="39"/>
      <c r="B23" s="39"/>
      <c r="C23" s="39"/>
      <c r="D23" s="4" t="s">
        <v>15</v>
      </c>
      <c r="E23" s="5">
        <f t="shared" si="4"/>
        <v>2117</v>
      </c>
      <c r="F23" s="5">
        <f t="shared" si="4"/>
        <v>2150</v>
      </c>
      <c r="G23" s="5">
        <f t="shared" si="4"/>
        <v>1370</v>
      </c>
      <c r="H23" s="5">
        <f t="shared" si="4"/>
        <v>1370</v>
      </c>
      <c r="I23" s="5">
        <f t="shared" si="4"/>
        <v>1370</v>
      </c>
      <c r="J23" s="5">
        <f t="shared" si="4"/>
        <v>0</v>
      </c>
      <c r="K23" s="5">
        <f t="shared" si="4"/>
        <v>8377</v>
      </c>
    </row>
    <row r="24" spans="1:11" ht="15" customHeight="1">
      <c r="A24" s="39"/>
      <c r="B24" s="39"/>
      <c r="C24" s="39" t="s">
        <v>16</v>
      </c>
      <c r="D24" s="4" t="s">
        <v>9</v>
      </c>
      <c r="E24" s="5">
        <f>E29+E54+E83+E113</f>
        <v>42021.971999999994</v>
      </c>
      <c r="F24" s="5">
        <f>F29+F54+F83+F25+F26+F126</f>
        <v>74365.23</v>
      </c>
      <c r="G24" s="5">
        <f t="shared" ref="G24:J27" si="5">G29+G54+G83</f>
        <v>39289</v>
      </c>
      <c r="H24" s="5">
        <f t="shared" si="5"/>
        <v>39289</v>
      </c>
      <c r="I24" s="5">
        <f t="shared" si="5"/>
        <v>38927</v>
      </c>
      <c r="J24" s="5">
        <f t="shared" si="5"/>
        <v>0</v>
      </c>
      <c r="K24" s="5">
        <f>K29+K54+K83+K113+K123</f>
        <v>233892.20199999999</v>
      </c>
    </row>
    <row r="25" spans="1:11" ht="31.5" customHeight="1">
      <c r="A25" s="39"/>
      <c r="B25" s="39"/>
      <c r="C25" s="39"/>
      <c r="D25" s="4" t="s">
        <v>12</v>
      </c>
      <c r="E25" s="5">
        <f>E30+E55+E84+E114</f>
        <v>1540</v>
      </c>
      <c r="F25" s="5">
        <f>F30+F55+F84+F124</f>
        <v>32310.3</v>
      </c>
      <c r="G25" s="5">
        <f t="shared" si="5"/>
        <v>0</v>
      </c>
      <c r="H25" s="5">
        <f t="shared" si="5"/>
        <v>0</v>
      </c>
      <c r="I25" s="5">
        <f t="shared" si="5"/>
        <v>0</v>
      </c>
      <c r="J25" s="5">
        <f t="shared" si="5"/>
        <v>0</v>
      </c>
      <c r="K25" s="5">
        <f>K30+K55+K84+K114+K124</f>
        <v>33850.300000000003</v>
      </c>
    </row>
    <row r="26" spans="1:11" ht="34.5" customHeight="1">
      <c r="A26" s="39"/>
      <c r="B26" s="39"/>
      <c r="C26" s="39"/>
      <c r="D26" s="4" t="s">
        <v>13</v>
      </c>
      <c r="E26" s="5">
        <f>E31+E56+E85</f>
        <v>12.52</v>
      </c>
      <c r="F26" s="5">
        <f>F31+F56+F85+F125</f>
        <v>326.39999999999998</v>
      </c>
      <c r="G26" s="5">
        <f t="shared" si="5"/>
        <v>0</v>
      </c>
      <c r="H26" s="5">
        <f t="shared" si="5"/>
        <v>0</v>
      </c>
      <c r="I26" s="5">
        <f t="shared" si="5"/>
        <v>0</v>
      </c>
      <c r="J26" s="5">
        <f t="shared" si="5"/>
        <v>0</v>
      </c>
      <c r="K26" s="5">
        <f>K31+K56+K85+K125</f>
        <v>338.91999999999996</v>
      </c>
    </row>
    <row r="27" spans="1:11" ht="48" customHeight="1">
      <c r="A27" s="39"/>
      <c r="B27" s="39"/>
      <c r="C27" s="39"/>
      <c r="D27" s="4" t="s">
        <v>14</v>
      </c>
      <c r="E27" s="5">
        <f>E32+E57+E86</f>
        <v>38352.45199999999</v>
      </c>
      <c r="F27" s="5">
        <f>F32+F57+F86+F126</f>
        <v>39578.53</v>
      </c>
      <c r="G27" s="5">
        <f t="shared" si="5"/>
        <v>37919</v>
      </c>
      <c r="H27" s="5">
        <f t="shared" si="5"/>
        <v>37919</v>
      </c>
      <c r="I27" s="5">
        <f t="shared" si="5"/>
        <v>37557</v>
      </c>
      <c r="J27" s="5">
        <f t="shared" si="5"/>
        <v>0</v>
      </c>
      <c r="K27" s="5">
        <f>K32+K57+K86+K126+I27</f>
        <v>228882.98200000002</v>
      </c>
    </row>
    <row r="28" spans="1:11" ht="20.25" customHeight="1">
      <c r="A28" s="39"/>
      <c r="B28" s="39"/>
      <c r="C28" s="39"/>
      <c r="D28" s="4" t="s">
        <v>15</v>
      </c>
      <c r="E28" s="5">
        <f t="shared" ref="E28:K28" si="6">E33+E87+E58</f>
        <v>2117</v>
      </c>
      <c r="F28" s="5">
        <f t="shared" si="6"/>
        <v>2150</v>
      </c>
      <c r="G28" s="5">
        <f t="shared" si="6"/>
        <v>1370</v>
      </c>
      <c r="H28" s="5">
        <f t="shared" si="6"/>
        <v>1370</v>
      </c>
      <c r="I28" s="5">
        <f t="shared" si="6"/>
        <v>1370</v>
      </c>
      <c r="J28" s="5">
        <f t="shared" si="6"/>
        <v>0</v>
      </c>
      <c r="K28" s="5">
        <f t="shared" si="6"/>
        <v>8377</v>
      </c>
    </row>
    <row r="29" spans="1:11" ht="15" customHeight="1">
      <c r="A29" s="39" t="s">
        <v>19</v>
      </c>
      <c r="B29" s="39" t="s">
        <v>20</v>
      </c>
      <c r="C29" s="39" t="s">
        <v>16</v>
      </c>
      <c r="D29" s="4" t="s">
        <v>9</v>
      </c>
      <c r="E29" s="5">
        <f t="shared" ref="E29:K29" si="7">E30+E31+E32+E33</f>
        <v>11476.919</v>
      </c>
      <c r="F29" s="5">
        <f t="shared" si="7"/>
        <v>12201.8</v>
      </c>
      <c r="G29" s="5">
        <f t="shared" si="7"/>
        <v>11551.9</v>
      </c>
      <c r="H29" s="5">
        <f t="shared" si="7"/>
        <v>11551.9</v>
      </c>
      <c r="I29" s="5">
        <f t="shared" si="7"/>
        <v>11451.9</v>
      </c>
      <c r="J29" s="5">
        <f t="shared" si="7"/>
        <v>0</v>
      </c>
      <c r="K29" s="5">
        <f t="shared" si="7"/>
        <v>58234.419000000002</v>
      </c>
    </row>
    <row r="30" spans="1:11" ht="33" customHeight="1">
      <c r="A30" s="39"/>
      <c r="B30" s="39"/>
      <c r="C30" s="39"/>
      <c r="D30" s="4" t="s">
        <v>12</v>
      </c>
      <c r="E30" s="5">
        <f t="shared" ref="E30:J31" si="8">E35+E40+E45+E50</f>
        <v>150</v>
      </c>
      <c r="F30" s="5">
        <f t="shared" si="8"/>
        <v>0</v>
      </c>
      <c r="G30" s="5">
        <f t="shared" si="8"/>
        <v>0</v>
      </c>
      <c r="H30" s="5">
        <f t="shared" si="8"/>
        <v>0</v>
      </c>
      <c r="I30" s="5">
        <f t="shared" si="8"/>
        <v>0</v>
      </c>
      <c r="J30" s="5">
        <f t="shared" si="8"/>
        <v>0</v>
      </c>
      <c r="K30" s="5">
        <f>SUM(E30:J30)</f>
        <v>150</v>
      </c>
    </row>
    <row r="31" spans="1:11" ht="30.75" customHeight="1">
      <c r="A31" s="39"/>
      <c r="B31" s="39"/>
      <c r="C31" s="39"/>
      <c r="D31" s="4" t="s">
        <v>13</v>
      </c>
      <c r="E31" s="5">
        <f t="shared" si="8"/>
        <v>1.51</v>
      </c>
      <c r="F31" s="5">
        <f t="shared" si="8"/>
        <v>0</v>
      </c>
      <c r="G31" s="5">
        <f t="shared" si="8"/>
        <v>0</v>
      </c>
      <c r="H31" s="5">
        <f t="shared" si="8"/>
        <v>0</v>
      </c>
      <c r="I31" s="5">
        <f t="shared" si="8"/>
        <v>0</v>
      </c>
      <c r="J31" s="5">
        <f t="shared" si="8"/>
        <v>0</v>
      </c>
      <c r="K31" s="5">
        <f>SUM(E31:J31)</f>
        <v>1.51</v>
      </c>
    </row>
    <row r="32" spans="1:11" ht="46.5" customHeight="1">
      <c r="A32" s="39"/>
      <c r="B32" s="39"/>
      <c r="C32" s="39"/>
      <c r="D32" s="4" t="s">
        <v>14</v>
      </c>
      <c r="E32" s="5">
        <f>E37+E42+E47+E52</f>
        <v>11320.409</v>
      </c>
      <c r="F32" s="5">
        <v>12196.8</v>
      </c>
      <c r="G32" s="5">
        <f t="shared" ref="G32:J33" si="9">G37+G42+G47+G52</f>
        <v>11546.9</v>
      </c>
      <c r="H32" s="5">
        <f t="shared" si="9"/>
        <v>11546.9</v>
      </c>
      <c r="I32" s="5">
        <f t="shared" si="9"/>
        <v>11446.9</v>
      </c>
      <c r="J32" s="5">
        <f t="shared" si="9"/>
        <v>0</v>
      </c>
      <c r="K32" s="5">
        <f>SUM(E32:J32)</f>
        <v>58057.909</v>
      </c>
    </row>
    <row r="33" spans="1:11" ht="23.25" customHeight="1">
      <c r="A33" s="39"/>
      <c r="B33" s="39"/>
      <c r="C33" s="39"/>
      <c r="D33" s="4" t="s">
        <v>15</v>
      </c>
      <c r="E33" s="5">
        <f>E38+E43+E48+E53</f>
        <v>5</v>
      </c>
      <c r="F33" s="5">
        <f>F38+F43+F48+F53</f>
        <v>5</v>
      </c>
      <c r="G33" s="5">
        <f t="shared" si="9"/>
        <v>5</v>
      </c>
      <c r="H33" s="5">
        <f t="shared" si="9"/>
        <v>5</v>
      </c>
      <c r="I33" s="5">
        <f t="shared" si="9"/>
        <v>5</v>
      </c>
      <c r="J33" s="5">
        <f t="shared" si="9"/>
        <v>0</v>
      </c>
      <c r="K33" s="5">
        <f>SUM(E33:J33)</f>
        <v>25</v>
      </c>
    </row>
    <row r="34" spans="1:11" ht="15" customHeight="1">
      <c r="A34" s="39" t="s">
        <v>21</v>
      </c>
      <c r="B34" s="39" t="s">
        <v>22</v>
      </c>
      <c r="C34" s="39" t="s">
        <v>16</v>
      </c>
      <c r="D34" s="4" t="s">
        <v>9</v>
      </c>
      <c r="E34" s="5">
        <f t="shared" ref="E34:K34" si="10">E35+E36+E37+E38</f>
        <v>11325.33</v>
      </c>
      <c r="F34" s="5">
        <f t="shared" si="10"/>
        <v>12201.8</v>
      </c>
      <c r="G34" s="5">
        <f t="shared" si="10"/>
        <v>11551.9</v>
      </c>
      <c r="H34" s="5">
        <f t="shared" si="10"/>
        <v>11551.9</v>
      </c>
      <c r="I34" s="5">
        <f t="shared" si="10"/>
        <v>11451.9</v>
      </c>
      <c r="J34" s="5">
        <f t="shared" si="10"/>
        <v>0</v>
      </c>
      <c r="K34" s="5">
        <f t="shared" si="10"/>
        <v>58082.83</v>
      </c>
    </row>
    <row r="35" spans="1:11" ht="33" customHeight="1">
      <c r="A35" s="39"/>
      <c r="B35" s="39"/>
      <c r="C35" s="39"/>
      <c r="D35" s="4" t="s">
        <v>12</v>
      </c>
      <c r="E35" s="5"/>
      <c r="F35" s="5"/>
      <c r="G35" s="5"/>
      <c r="H35" s="5"/>
      <c r="I35" s="5"/>
      <c r="J35" s="5"/>
      <c r="K35" s="5">
        <f>SUM(E35:I35)</f>
        <v>0</v>
      </c>
    </row>
    <row r="36" spans="1:11" ht="33" customHeight="1">
      <c r="A36" s="39"/>
      <c r="B36" s="39"/>
      <c r="C36" s="39"/>
      <c r="D36" s="4" t="s">
        <v>13</v>
      </c>
      <c r="E36" s="5"/>
      <c r="F36" s="5"/>
      <c r="G36" s="5"/>
      <c r="H36" s="5"/>
      <c r="I36" s="5"/>
      <c r="J36" s="5"/>
      <c r="K36" s="5">
        <f>SUM(E36:I36)</f>
        <v>0</v>
      </c>
    </row>
    <row r="37" spans="1:11" ht="45.75" customHeight="1">
      <c r="A37" s="39"/>
      <c r="B37" s="39"/>
      <c r="C37" s="39"/>
      <c r="D37" s="4" t="s">
        <v>14</v>
      </c>
      <c r="E37" s="5">
        <v>11320.33</v>
      </c>
      <c r="F37" s="5">
        <v>12196.8</v>
      </c>
      <c r="G37" s="5">
        <v>11546.9</v>
      </c>
      <c r="H37" s="5">
        <v>11546.9</v>
      </c>
      <c r="I37" s="5">
        <v>11446.9</v>
      </c>
      <c r="J37" s="5"/>
      <c r="K37" s="5">
        <f t="shared" ref="K37:K43" si="11">SUM(E37:J37)</f>
        <v>58057.83</v>
      </c>
    </row>
    <row r="38" spans="1:11" ht="21" customHeight="1">
      <c r="A38" s="39"/>
      <c r="B38" s="39"/>
      <c r="C38" s="39"/>
      <c r="D38" s="4" t="s">
        <v>15</v>
      </c>
      <c r="E38" s="5">
        <v>5</v>
      </c>
      <c r="F38" s="5">
        <v>5</v>
      </c>
      <c r="G38" s="5">
        <v>5</v>
      </c>
      <c r="H38" s="27">
        <v>5</v>
      </c>
      <c r="I38" s="5">
        <v>5</v>
      </c>
      <c r="J38" s="5"/>
      <c r="K38" s="5">
        <f t="shared" si="11"/>
        <v>25</v>
      </c>
    </row>
    <row r="39" spans="1:11" ht="15" customHeight="1">
      <c r="A39" s="39" t="s">
        <v>23</v>
      </c>
      <c r="B39" s="39" t="s">
        <v>24</v>
      </c>
      <c r="C39" s="39" t="s">
        <v>25</v>
      </c>
      <c r="D39" s="4" t="s">
        <v>9</v>
      </c>
      <c r="E39" s="5">
        <f t="shared" ref="E39:J39" si="12">E40+E41+E42+E43</f>
        <v>0</v>
      </c>
      <c r="F39" s="5">
        <f t="shared" si="12"/>
        <v>0</v>
      </c>
      <c r="G39" s="5">
        <f t="shared" si="12"/>
        <v>0</v>
      </c>
      <c r="H39" s="5">
        <f t="shared" si="12"/>
        <v>0</v>
      </c>
      <c r="I39" s="5">
        <f t="shared" si="12"/>
        <v>0</v>
      </c>
      <c r="J39" s="5">
        <f t="shared" si="12"/>
        <v>0</v>
      </c>
      <c r="K39" s="5">
        <f t="shared" si="11"/>
        <v>0</v>
      </c>
    </row>
    <row r="40" spans="1:11" ht="32.25" customHeight="1">
      <c r="A40" s="39"/>
      <c r="B40" s="39"/>
      <c r="C40" s="39"/>
      <c r="D40" s="4" t="s">
        <v>12</v>
      </c>
      <c r="E40" s="5"/>
      <c r="F40" s="5"/>
      <c r="G40" s="5"/>
      <c r="H40" s="5"/>
      <c r="I40" s="5"/>
      <c r="J40" s="5"/>
      <c r="K40" s="5">
        <f t="shared" si="11"/>
        <v>0</v>
      </c>
    </row>
    <row r="41" spans="1:11" ht="34.5" customHeight="1">
      <c r="A41" s="39"/>
      <c r="B41" s="39"/>
      <c r="C41" s="39"/>
      <c r="D41" s="4" t="s">
        <v>13</v>
      </c>
      <c r="E41" s="5"/>
      <c r="F41" s="5"/>
      <c r="G41" s="5"/>
      <c r="H41" s="5"/>
      <c r="I41" s="5"/>
      <c r="J41" s="5"/>
      <c r="K41" s="5">
        <f t="shared" si="11"/>
        <v>0</v>
      </c>
    </row>
    <row r="42" spans="1:11" ht="48" customHeight="1">
      <c r="A42" s="39"/>
      <c r="B42" s="39"/>
      <c r="C42" s="39"/>
      <c r="D42" s="4" t="s">
        <v>14</v>
      </c>
      <c r="E42" s="5"/>
      <c r="F42" s="5"/>
      <c r="G42" s="5"/>
      <c r="H42" s="5"/>
      <c r="I42" s="5"/>
      <c r="J42" s="5"/>
      <c r="K42" s="5">
        <f t="shared" si="11"/>
        <v>0</v>
      </c>
    </row>
    <row r="43" spans="1:11" ht="21.75" customHeight="1">
      <c r="A43" s="39"/>
      <c r="B43" s="39"/>
      <c r="C43" s="39"/>
      <c r="D43" s="4" t="s">
        <v>15</v>
      </c>
      <c r="E43" s="5"/>
      <c r="F43" s="5"/>
      <c r="G43" s="5"/>
      <c r="H43" s="5"/>
      <c r="I43" s="5"/>
      <c r="J43" s="5"/>
      <c r="K43" s="5">
        <f t="shared" si="11"/>
        <v>0</v>
      </c>
    </row>
    <row r="44" spans="1:11" ht="15" customHeight="1">
      <c r="A44" s="39" t="s">
        <v>26</v>
      </c>
      <c r="B44" s="39" t="s">
        <v>27</v>
      </c>
      <c r="C44" s="39" t="s">
        <v>16</v>
      </c>
      <c r="D44" s="4" t="s">
        <v>9</v>
      </c>
      <c r="E44" s="5">
        <f t="shared" ref="E44:K44" si="13">E45+E46+E47+E48</f>
        <v>0</v>
      </c>
      <c r="F44" s="5">
        <f t="shared" si="13"/>
        <v>0</v>
      </c>
      <c r="G44" s="5">
        <f t="shared" si="13"/>
        <v>0</v>
      </c>
      <c r="H44" s="5">
        <f t="shared" si="13"/>
        <v>0</v>
      </c>
      <c r="I44" s="5">
        <f t="shared" si="13"/>
        <v>0</v>
      </c>
      <c r="J44" s="5">
        <f t="shared" si="13"/>
        <v>0</v>
      </c>
      <c r="K44" s="5">
        <f t="shared" si="13"/>
        <v>0</v>
      </c>
    </row>
    <row r="45" spans="1:11" ht="33" customHeight="1">
      <c r="A45" s="39"/>
      <c r="B45" s="39"/>
      <c r="C45" s="39"/>
      <c r="D45" s="4" t="s">
        <v>12</v>
      </c>
      <c r="E45" s="5"/>
      <c r="F45" s="5"/>
      <c r="G45" s="5"/>
      <c r="H45" s="5"/>
      <c r="I45" s="5"/>
      <c r="J45" s="5"/>
      <c r="K45" s="5">
        <f>SUM(E45:J45)</f>
        <v>0</v>
      </c>
    </row>
    <row r="46" spans="1:11" ht="35.25" customHeight="1">
      <c r="A46" s="39"/>
      <c r="B46" s="39"/>
      <c r="C46" s="39"/>
      <c r="D46" s="4" t="s">
        <v>13</v>
      </c>
      <c r="E46" s="5"/>
      <c r="F46" s="5"/>
      <c r="G46" s="5"/>
      <c r="H46" s="5"/>
      <c r="I46" s="5"/>
      <c r="J46" s="5"/>
      <c r="K46" s="5">
        <f>SUM(E46:J46)</f>
        <v>0</v>
      </c>
    </row>
    <row r="47" spans="1:11" ht="48.75" customHeight="1">
      <c r="A47" s="39"/>
      <c r="B47" s="39"/>
      <c r="C47" s="39"/>
      <c r="D47" s="4" t="s">
        <v>14</v>
      </c>
      <c r="E47" s="5"/>
      <c r="F47" s="5"/>
      <c r="G47" s="5"/>
      <c r="H47" s="5"/>
      <c r="I47" s="5"/>
      <c r="J47" s="5"/>
      <c r="K47" s="5">
        <f>SUM(E47:J47)</f>
        <v>0</v>
      </c>
    </row>
    <row r="48" spans="1:11" ht="21" customHeight="1">
      <c r="A48" s="39"/>
      <c r="B48" s="39"/>
      <c r="C48" s="39"/>
      <c r="D48" s="4" t="s">
        <v>28</v>
      </c>
      <c r="E48" s="5"/>
      <c r="F48" s="5"/>
      <c r="G48" s="5"/>
      <c r="H48" s="5"/>
      <c r="I48" s="5"/>
      <c r="J48" s="5"/>
      <c r="K48" s="5">
        <f>SUM(E48:J48)</f>
        <v>0</v>
      </c>
    </row>
    <row r="49" spans="1:11" ht="15" customHeight="1">
      <c r="A49" s="55" t="s">
        <v>29</v>
      </c>
      <c r="B49" s="55" t="s">
        <v>30</v>
      </c>
      <c r="C49" s="39" t="s">
        <v>31</v>
      </c>
      <c r="D49" s="4" t="s">
        <v>9</v>
      </c>
      <c r="E49" s="5">
        <f t="shared" ref="E49:K49" si="14">E50+E51+E52+E53</f>
        <v>151.589</v>
      </c>
      <c r="F49" s="5">
        <f t="shared" si="14"/>
        <v>0</v>
      </c>
      <c r="G49" s="5">
        <f t="shared" si="14"/>
        <v>0</v>
      </c>
      <c r="H49" s="5">
        <f t="shared" si="14"/>
        <v>0</v>
      </c>
      <c r="I49" s="5">
        <f t="shared" si="14"/>
        <v>0</v>
      </c>
      <c r="J49" s="5">
        <f t="shared" si="14"/>
        <v>0</v>
      </c>
      <c r="K49" s="5">
        <f t="shared" si="14"/>
        <v>151.589</v>
      </c>
    </row>
    <row r="50" spans="1:11" ht="31.5" customHeight="1">
      <c r="A50" s="55"/>
      <c r="B50" s="55"/>
      <c r="C50" s="39"/>
      <c r="D50" s="4" t="s">
        <v>12</v>
      </c>
      <c r="E50" s="5">
        <v>150</v>
      </c>
      <c r="F50" s="5"/>
      <c r="G50" s="5"/>
      <c r="H50" s="5"/>
      <c r="I50" s="5"/>
      <c r="J50" s="5"/>
      <c r="K50" s="5">
        <f>SUM(E50:J50)</f>
        <v>150</v>
      </c>
    </row>
    <row r="51" spans="1:11" ht="33" customHeight="1">
      <c r="A51" s="55"/>
      <c r="B51" s="55"/>
      <c r="C51" s="39"/>
      <c r="D51" s="4" t="s">
        <v>13</v>
      </c>
      <c r="E51" s="5">
        <v>1.51</v>
      </c>
      <c r="F51" s="5"/>
      <c r="G51" s="5"/>
      <c r="H51" s="5"/>
      <c r="I51" s="5"/>
      <c r="J51" s="5"/>
      <c r="K51" s="5">
        <f>SUM(E51:J51)</f>
        <v>1.51</v>
      </c>
    </row>
    <row r="52" spans="1:11" ht="48" customHeight="1">
      <c r="A52" s="55"/>
      <c r="B52" s="55"/>
      <c r="C52" s="39"/>
      <c r="D52" s="4" t="s">
        <v>14</v>
      </c>
      <c r="E52" s="5">
        <v>7.9000000000000001E-2</v>
      </c>
      <c r="F52" s="5"/>
      <c r="G52" s="5"/>
      <c r="H52" s="5"/>
      <c r="I52" s="5"/>
      <c r="J52" s="5"/>
      <c r="K52" s="5">
        <f>SUM(E52:J52)</f>
        <v>7.9000000000000001E-2</v>
      </c>
    </row>
    <row r="53" spans="1:11" ht="16.5" customHeight="1">
      <c r="A53" s="55"/>
      <c r="B53" s="55"/>
      <c r="C53" s="39"/>
      <c r="D53" s="4" t="s">
        <v>28</v>
      </c>
      <c r="E53" s="5"/>
      <c r="F53" s="5"/>
      <c r="G53" s="5"/>
      <c r="H53" s="5"/>
      <c r="I53" s="5"/>
      <c r="J53" s="5"/>
      <c r="K53" s="5">
        <f>SUM(E53:J53)</f>
        <v>0</v>
      </c>
    </row>
    <row r="54" spans="1:11" ht="15" customHeight="1">
      <c r="A54" s="39" t="s">
        <v>32</v>
      </c>
      <c r="B54" s="39" t="s">
        <v>33</v>
      </c>
      <c r="C54" s="39" t="s">
        <v>16</v>
      </c>
      <c r="D54" s="4" t="s">
        <v>9</v>
      </c>
      <c r="E54" s="5">
        <f t="shared" ref="E54:K54" si="15">E55+E56+E57+E58</f>
        <v>26146.852999999996</v>
      </c>
      <c r="F54" s="5">
        <f t="shared" si="15"/>
        <v>26143.03</v>
      </c>
      <c r="G54" s="5">
        <f t="shared" si="15"/>
        <v>24291</v>
      </c>
      <c r="H54" s="5">
        <f t="shared" si="15"/>
        <v>24291</v>
      </c>
      <c r="I54" s="5">
        <f t="shared" si="15"/>
        <v>24109</v>
      </c>
      <c r="J54" s="5">
        <f t="shared" si="15"/>
        <v>0</v>
      </c>
      <c r="K54" s="5">
        <f t="shared" si="15"/>
        <v>124980.88299999999</v>
      </c>
    </row>
    <row r="55" spans="1:11" ht="31.5" customHeight="1">
      <c r="A55" s="39"/>
      <c r="B55" s="39"/>
      <c r="C55" s="39"/>
      <c r="D55" s="4" t="s">
        <v>12</v>
      </c>
      <c r="E55" s="5">
        <f t="shared" ref="E55:J57" si="16">E60+E65+E70+E75+E79</f>
        <v>1090</v>
      </c>
      <c r="F55" s="5">
        <f t="shared" si="16"/>
        <v>0</v>
      </c>
      <c r="G55" s="5">
        <f t="shared" si="16"/>
        <v>0</v>
      </c>
      <c r="H55" s="5">
        <f t="shared" si="16"/>
        <v>0</v>
      </c>
      <c r="I55" s="5">
        <f t="shared" si="16"/>
        <v>0</v>
      </c>
      <c r="J55" s="5">
        <f t="shared" si="16"/>
        <v>0</v>
      </c>
      <c r="K55" s="5">
        <f>SUM(E55:J55)</f>
        <v>1090</v>
      </c>
    </row>
    <row r="56" spans="1:11" ht="36.75" customHeight="1">
      <c r="A56" s="39"/>
      <c r="B56" s="39"/>
      <c r="C56" s="39"/>
      <c r="D56" s="4" t="s">
        <v>13</v>
      </c>
      <c r="E56" s="5">
        <f t="shared" si="16"/>
        <v>11.01</v>
      </c>
      <c r="F56" s="5">
        <f t="shared" si="16"/>
        <v>0</v>
      </c>
      <c r="G56" s="5">
        <f t="shared" si="16"/>
        <v>0</v>
      </c>
      <c r="H56" s="5">
        <f t="shared" si="16"/>
        <v>0</v>
      </c>
      <c r="I56" s="5">
        <f t="shared" si="16"/>
        <v>0</v>
      </c>
      <c r="J56" s="5">
        <f t="shared" si="16"/>
        <v>0</v>
      </c>
      <c r="K56" s="5">
        <f>SUM(E56:J56)</f>
        <v>11.01</v>
      </c>
    </row>
    <row r="57" spans="1:11" ht="47.25" customHeight="1">
      <c r="A57" s="39"/>
      <c r="B57" s="39"/>
      <c r="C57" s="39"/>
      <c r="D57" s="4" t="s">
        <v>14</v>
      </c>
      <c r="E57" s="5">
        <f t="shared" si="16"/>
        <v>22950.842999999997</v>
      </c>
      <c r="F57" s="5">
        <f t="shared" si="16"/>
        <v>24048.03</v>
      </c>
      <c r="G57" s="5">
        <f t="shared" si="16"/>
        <v>22996</v>
      </c>
      <c r="H57" s="5">
        <f t="shared" si="16"/>
        <v>22996</v>
      </c>
      <c r="I57" s="5">
        <f t="shared" si="16"/>
        <v>22814</v>
      </c>
      <c r="J57" s="5">
        <f t="shared" si="16"/>
        <v>0</v>
      </c>
      <c r="K57" s="5">
        <f>SUM(E57:J57)</f>
        <v>115804.87299999999</v>
      </c>
    </row>
    <row r="58" spans="1:11" ht="21.75" customHeight="1">
      <c r="A58" s="39"/>
      <c r="B58" s="39"/>
      <c r="C58" s="39"/>
      <c r="D58" s="4" t="s">
        <v>15</v>
      </c>
      <c r="E58" s="5">
        <f>E63+E68+E73+E82</f>
        <v>2095</v>
      </c>
      <c r="F58" s="5">
        <v>2095</v>
      </c>
      <c r="G58" s="5">
        <f>G63+G68+G73+G82</f>
        <v>1295</v>
      </c>
      <c r="H58" s="5">
        <f>H63+H68+H73+H82</f>
        <v>1295</v>
      </c>
      <c r="I58" s="5">
        <f>I63+I68+I73+I82</f>
        <v>1295</v>
      </c>
      <c r="J58" s="5">
        <f>J63+J68+J73+J82</f>
        <v>0</v>
      </c>
      <c r="K58" s="5">
        <f>SUM(E58:J58)</f>
        <v>8075</v>
      </c>
    </row>
    <row r="59" spans="1:11" ht="15" customHeight="1">
      <c r="A59" s="39" t="s">
        <v>34</v>
      </c>
      <c r="B59" s="39" t="s">
        <v>35</v>
      </c>
      <c r="C59" s="39" t="s">
        <v>16</v>
      </c>
      <c r="D59" s="4" t="s">
        <v>9</v>
      </c>
      <c r="E59" s="5">
        <f t="shared" ref="E59:K59" si="17">E60+E61+E62+E63</f>
        <v>24895.26</v>
      </c>
      <c r="F59" s="5">
        <f t="shared" si="17"/>
        <v>25943.03</v>
      </c>
      <c r="G59" s="5">
        <f t="shared" si="17"/>
        <v>24241</v>
      </c>
      <c r="H59" s="5">
        <f t="shared" si="17"/>
        <v>24241</v>
      </c>
      <c r="I59" s="5">
        <f t="shared" si="17"/>
        <v>24059</v>
      </c>
      <c r="J59" s="5">
        <f t="shared" si="17"/>
        <v>0</v>
      </c>
      <c r="K59" s="5">
        <f t="shared" si="17"/>
        <v>123379.29</v>
      </c>
    </row>
    <row r="60" spans="1:11" ht="31.5" customHeight="1">
      <c r="A60" s="39"/>
      <c r="B60" s="39"/>
      <c r="C60" s="39"/>
      <c r="D60" s="4" t="s">
        <v>12</v>
      </c>
      <c r="E60" s="5"/>
      <c r="F60" s="5"/>
      <c r="G60" s="5"/>
      <c r="H60" s="5"/>
      <c r="I60" s="5"/>
      <c r="J60" s="5"/>
      <c r="K60" s="5">
        <f>SUM(E60:J60)</f>
        <v>0</v>
      </c>
    </row>
    <row r="61" spans="1:11" ht="30.75" customHeight="1">
      <c r="A61" s="39"/>
      <c r="B61" s="39"/>
      <c r="C61" s="39"/>
      <c r="D61" s="4" t="s">
        <v>13</v>
      </c>
      <c r="E61" s="5"/>
      <c r="F61" s="5"/>
      <c r="G61" s="5"/>
      <c r="H61" s="5"/>
      <c r="I61" s="5"/>
      <c r="J61" s="5"/>
      <c r="K61" s="5">
        <f>SUM(E61:J61)</f>
        <v>0</v>
      </c>
    </row>
    <row r="62" spans="1:11" ht="48.75" customHeight="1">
      <c r="A62" s="39"/>
      <c r="B62" s="39"/>
      <c r="C62" s="39"/>
      <c r="D62" s="4" t="s">
        <v>14</v>
      </c>
      <c r="E62" s="5">
        <v>22950.26</v>
      </c>
      <c r="F62" s="5">
        <v>24048.03</v>
      </c>
      <c r="G62" s="5">
        <v>22996</v>
      </c>
      <c r="H62" s="5">
        <v>22996</v>
      </c>
      <c r="I62" s="5">
        <v>22814</v>
      </c>
      <c r="J62" s="5"/>
      <c r="K62" s="5">
        <f>SUM(E62:J62)</f>
        <v>115804.29</v>
      </c>
    </row>
    <row r="63" spans="1:11" ht="23.25" customHeight="1">
      <c r="A63" s="39"/>
      <c r="B63" s="39"/>
      <c r="C63" s="39"/>
      <c r="D63" s="4" t="s">
        <v>15</v>
      </c>
      <c r="E63" s="5">
        <v>1945</v>
      </c>
      <c r="F63" s="5">
        <v>1895</v>
      </c>
      <c r="G63" s="5">
        <v>1245</v>
      </c>
      <c r="H63" s="5">
        <v>1245</v>
      </c>
      <c r="I63" s="5">
        <v>1245</v>
      </c>
      <c r="J63" s="5"/>
      <c r="K63" s="5">
        <f>SUM(E63:J63)</f>
        <v>7575</v>
      </c>
    </row>
    <row r="64" spans="1:11" ht="15" customHeight="1">
      <c r="A64" s="39" t="s">
        <v>36</v>
      </c>
      <c r="B64" s="39" t="s">
        <v>37</v>
      </c>
      <c r="C64" s="39" t="s">
        <v>16</v>
      </c>
      <c r="D64" s="4" t="s">
        <v>9</v>
      </c>
      <c r="E64" s="5">
        <f t="shared" ref="E64:K64" si="18">E65+E66+E67+E68</f>
        <v>0</v>
      </c>
      <c r="F64" s="5">
        <f t="shared" si="18"/>
        <v>0</v>
      </c>
      <c r="G64" s="5">
        <f t="shared" si="18"/>
        <v>0</v>
      </c>
      <c r="H64" s="5">
        <f t="shared" si="18"/>
        <v>0</v>
      </c>
      <c r="I64" s="5">
        <f t="shared" si="18"/>
        <v>0</v>
      </c>
      <c r="J64" s="5">
        <f t="shared" si="18"/>
        <v>0</v>
      </c>
      <c r="K64" s="5">
        <f t="shared" si="18"/>
        <v>0</v>
      </c>
    </row>
    <row r="65" spans="1:11" ht="30.75" customHeight="1">
      <c r="A65" s="39"/>
      <c r="B65" s="39"/>
      <c r="C65" s="39"/>
      <c r="D65" s="4" t="s">
        <v>12</v>
      </c>
      <c r="E65" s="5"/>
      <c r="F65" s="5"/>
      <c r="G65" s="5"/>
      <c r="H65" s="5"/>
      <c r="I65" s="5"/>
      <c r="J65" s="5"/>
      <c r="K65" s="5">
        <f>SUM(E65:J65)</f>
        <v>0</v>
      </c>
    </row>
    <row r="66" spans="1:11" ht="33.75" customHeight="1">
      <c r="A66" s="39"/>
      <c r="B66" s="39"/>
      <c r="C66" s="39"/>
      <c r="D66" s="4" t="s">
        <v>13</v>
      </c>
      <c r="E66" s="5"/>
      <c r="F66" s="5"/>
      <c r="G66" s="5"/>
      <c r="H66" s="5"/>
      <c r="I66" s="5"/>
      <c r="J66" s="5"/>
      <c r="K66" s="5">
        <f>SUM(E66:J66)</f>
        <v>0</v>
      </c>
    </row>
    <row r="67" spans="1:11" ht="46.5" customHeight="1">
      <c r="A67" s="39"/>
      <c r="B67" s="39"/>
      <c r="C67" s="39"/>
      <c r="D67" s="4" t="s">
        <v>14</v>
      </c>
      <c r="E67" s="5"/>
      <c r="F67" s="5"/>
      <c r="G67" s="5"/>
      <c r="H67" s="5"/>
      <c r="I67" s="5"/>
      <c r="J67" s="5"/>
      <c r="K67" s="5">
        <f>SUM(E67:J67)</f>
        <v>0</v>
      </c>
    </row>
    <row r="68" spans="1:11" ht="21.75" customHeight="1">
      <c r="A68" s="39"/>
      <c r="B68" s="39"/>
      <c r="C68" s="39"/>
      <c r="D68" s="4" t="s">
        <v>15</v>
      </c>
      <c r="E68" s="5"/>
      <c r="F68" s="5"/>
      <c r="G68" s="5"/>
      <c r="H68" s="5"/>
      <c r="I68" s="5"/>
      <c r="J68" s="5"/>
      <c r="K68" s="5">
        <f>SUM(E68:J68)</f>
        <v>0</v>
      </c>
    </row>
    <row r="69" spans="1:11" ht="15" customHeight="1">
      <c r="A69" s="39" t="s">
        <v>38</v>
      </c>
      <c r="B69" s="39" t="s">
        <v>39</v>
      </c>
      <c r="C69" s="39" t="s">
        <v>16</v>
      </c>
      <c r="D69" s="4" t="s">
        <v>9</v>
      </c>
      <c r="E69" s="5">
        <f t="shared" ref="E69:K69" si="19">E70+E71+E72+E73</f>
        <v>1150.53</v>
      </c>
      <c r="F69" s="5">
        <f t="shared" si="19"/>
        <v>200</v>
      </c>
      <c r="G69" s="5">
        <f t="shared" si="19"/>
        <v>50</v>
      </c>
      <c r="H69" s="5">
        <f t="shared" si="19"/>
        <v>50</v>
      </c>
      <c r="I69" s="5">
        <f t="shared" si="19"/>
        <v>50</v>
      </c>
      <c r="J69" s="5">
        <f t="shared" si="19"/>
        <v>0</v>
      </c>
      <c r="K69" s="5">
        <f t="shared" si="19"/>
        <v>1500.53</v>
      </c>
    </row>
    <row r="70" spans="1:11" ht="33.75" customHeight="1">
      <c r="A70" s="39"/>
      <c r="B70" s="39"/>
      <c r="C70" s="39"/>
      <c r="D70" s="4" t="s">
        <v>12</v>
      </c>
      <c r="E70" s="5">
        <v>990</v>
      </c>
      <c r="F70" s="5"/>
      <c r="G70" s="5"/>
      <c r="H70" s="5"/>
      <c r="I70" s="5"/>
      <c r="J70" s="5"/>
      <c r="K70" s="5">
        <f>SUM(E70:J70)</f>
        <v>990</v>
      </c>
    </row>
    <row r="71" spans="1:11" ht="32.25" customHeight="1">
      <c r="A71" s="39"/>
      <c r="B71" s="39"/>
      <c r="C71" s="39"/>
      <c r="D71" s="4" t="s">
        <v>13</v>
      </c>
      <c r="E71" s="5">
        <v>10</v>
      </c>
      <c r="F71" s="5"/>
      <c r="G71" s="5"/>
      <c r="H71" s="5"/>
      <c r="I71" s="5"/>
      <c r="J71" s="5"/>
      <c r="K71" s="5">
        <f>SUM(E71:J71)</f>
        <v>10</v>
      </c>
    </row>
    <row r="72" spans="1:11" ht="45" customHeight="1">
      <c r="A72" s="39"/>
      <c r="B72" s="39"/>
      <c r="C72" s="39"/>
      <c r="D72" s="4" t="s">
        <v>14</v>
      </c>
      <c r="E72" s="5">
        <v>0.53</v>
      </c>
      <c r="F72" s="5"/>
      <c r="G72" s="5"/>
      <c r="H72" s="5"/>
      <c r="I72" s="5"/>
      <c r="J72" s="5"/>
      <c r="K72" s="5">
        <f>SUM(E72:J72)</f>
        <v>0.53</v>
      </c>
    </row>
    <row r="73" spans="1:11" ht="20.25" customHeight="1">
      <c r="A73" s="39"/>
      <c r="B73" s="39"/>
      <c r="C73" s="39"/>
      <c r="D73" s="4" t="s">
        <v>28</v>
      </c>
      <c r="E73" s="5">
        <v>150</v>
      </c>
      <c r="F73" s="5">
        <v>200</v>
      </c>
      <c r="G73" s="5">
        <v>50</v>
      </c>
      <c r="H73" s="5">
        <v>50</v>
      </c>
      <c r="I73" s="5">
        <v>50</v>
      </c>
      <c r="J73" s="5"/>
      <c r="K73" s="5">
        <f>SUM(E73:J73)</f>
        <v>500</v>
      </c>
    </row>
    <row r="74" spans="1:11" ht="24" customHeight="1">
      <c r="A74" s="39" t="s">
        <v>40</v>
      </c>
      <c r="B74" s="39" t="s">
        <v>41</v>
      </c>
      <c r="C74" s="39" t="s">
        <v>16</v>
      </c>
      <c r="D74" s="4" t="s">
        <v>42</v>
      </c>
      <c r="E74" s="5">
        <f t="shared" ref="E74:J74" si="20">SUM(E75:E77)</f>
        <v>101.063</v>
      </c>
      <c r="F74" s="5">
        <f t="shared" si="20"/>
        <v>0</v>
      </c>
      <c r="G74" s="5">
        <f t="shared" si="20"/>
        <v>0</v>
      </c>
      <c r="H74" s="5">
        <f t="shared" si="20"/>
        <v>0</v>
      </c>
      <c r="I74" s="5">
        <f t="shared" si="20"/>
        <v>0</v>
      </c>
      <c r="J74" s="5">
        <f t="shared" si="20"/>
        <v>0</v>
      </c>
      <c r="K74" s="5">
        <f>K75+K76+K77</f>
        <v>101.063</v>
      </c>
    </row>
    <row r="75" spans="1:11" ht="31.5" customHeight="1">
      <c r="A75" s="39"/>
      <c r="B75" s="39"/>
      <c r="C75" s="39"/>
      <c r="D75" s="4" t="s">
        <v>43</v>
      </c>
      <c r="E75" s="5">
        <v>100</v>
      </c>
      <c r="F75" s="5"/>
      <c r="G75" s="5"/>
      <c r="H75" s="5"/>
      <c r="I75" s="5"/>
      <c r="J75" s="5"/>
      <c r="K75" s="5">
        <f>SUM(E75:J75)</f>
        <v>100</v>
      </c>
    </row>
    <row r="76" spans="1:11" ht="31.5" customHeight="1">
      <c r="A76" s="39"/>
      <c r="B76" s="39"/>
      <c r="C76" s="39"/>
      <c r="D76" s="14" t="s">
        <v>44</v>
      </c>
      <c r="E76" s="12">
        <v>1.01</v>
      </c>
      <c r="F76" s="5"/>
      <c r="G76" s="13"/>
      <c r="H76" s="13"/>
      <c r="I76" s="13"/>
      <c r="J76" s="13"/>
      <c r="K76" s="5">
        <f>SUM(E76:J76)</f>
        <v>1.01</v>
      </c>
    </row>
    <row r="77" spans="1:11" ht="51.75" customHeight="1">
      <c r="A77" s="39"/>
      <c r="B77" s="39"/>
      <c r="C77" s="39"/>
      <c r="D77" s="14" t="s">
        <v>14</v>
      </c>
      <c r="E77" s="15">
        <v>5.2999999999999999E-2</v>
      </c>
      <c r="F77" s="5"/>
      <c r="G77" s="5"/>
      <c r="H77" s="5"/>
      <c r="I77" s="5"/>
      <c r="J77" s="5"/>
      <c r="K77" s="5">
        <f>SUM(E77:J77)</f>
        <v>5.2999999999999999E-2</v>
      </c>
    </row>
    <row r="78" spans="1:11" ht="15" customHeight="1">
      <c r="A78" s="39" t="s">
        <v>45</v>
      </c>
      <c r="B78" s="39" t="s">
        <v>46</v>
      </c>
      <c r="C78" s="39" t="s">
        <v>16</v>
      </c>
      <c r="D78" s="4" t="s">
        <v>9</v>
      </c>
      <c r="E78" s="5">
        <f t="shared" ref="E78:J78" si="21">E79+E80+E81+E82</f>
        <v>0</v>
      </c>
      <c r="F78" s="5">
        <f t="shared" si="21"/>
        <v>0</v>
      </c>
      <c r="G78" s="5">
        <f t="shared" si="21"/>
        <v>0</v>
      </c>
      <c r="H78" s="5">
        <f t="shared" si="21"/>
        <v>0</v>
      </c>
      <c r="I78" s="5">
        <f t="shared" si="21"/>
        <v>0</v>
      </c>
      <c r="J78" s="5">
        <f t="shared" si="21"/>
        <v>0</v>
      </c>
      <c r="K78" s="5">
        <f>E78+F78+G78+H78+I78</f>
        <v>0</v>
      </c>
    </row>
    <row r="79" spans="1:11" ht="31.5" customHeight="1">
      <c r="A79" s="39"/>
      <c r="B79" s="39"/>
      <c r="C79" s="39"/>
      <c r="D79" s="4" t="s">
        <v>12</v>
      </c>
      <c r="E79" s="5"/>
      <c r="F79" s="5"/>
      <c r="G79" s="5"/>
      <c r="H79" s="5"/>
      <c r="I79" s="5"/>
      <c r="J79" s="5"/>
      <c r="K79" s="5">
        <f>SUM(E79:J79)</f>
        <v>0</v>
      </c>
    </row>
    <row r="80" spans="1:11" ht="31.5" customHeight="1">
      <c r="A80" s="39"/>
      <c r="B80" s="39"/>
      <c r="C80" s="39"/>
      <c r="D80" s="4" t="s">
        <v>13</v>
      </c>
      <c r="E80" s="5"/>
      <c r="F80" s="5"/>
      <c r="G80" s="5"/>
      <c r="H80" s="5"/>
      <c r="I80" s="5"/>
      <c r="J80" s="5"/>
      <c r="K80" s="5">
        <f>SUM(E80:J80)</f>
        <v>0</v>
      </c>
    </row>
    <row r="81" spans="1:11" ht="46.5" customHeight="1">
      <c r="A81" s="39"/>
      <c r="B81" s="39"/>
      <c r="C81" s="39"/>
      <c r="D81" s="4" t="s">
        <v>14</v>
      </c>
      <c r="E81" s="5"/>
      <c r="F81" s="5"/>
      <c r="G81" s="5"/>
      <c r="H81" s="5"/>
      <c r="I81" s="5"/>
      <c r="J81" s="5"/>
      <c r="K81" s="5">
        <f>SUM(E81:J81)</f>
        <v>0</v>
      </c>
    </row>
    <row r="82" spans="1:11" ht="22.5" customHeight="1">
      <c r="A82" s="39"/>
      <c r="B82" s="39"/>
      <c r="C82" s="39"/>
      <c r="D82" s="4" t="s">
        <v>28</v>
      </c>
      <c r="E82" s="5"/>
      <c r="F82" s="5"/>
      <c r="G82" s="5"/>
      <c r="H82" s="5"/>
      <c r="I82" s="5"/>
      <c r="J82" s="5"/>
      <c r="K82" s="5">
        <f>SUM(E82:J82)</f>
        <v>0</v>
      </c>
    </row>
    <row r="83" spans="1:11" ht="15" customHeight="1">
      <c r="A83" s="39" t="s">
        <v>47</v>
      </c>
      <c r="B83" s="39" t="s">
        <v>48</v>
      </c>
      <c r="C83" s="39" t="s">
        <v>16</v>
      </c>
      <c r="D83" s="4" t="s">
        <v>9</v>
      </c>
      <c r="E83" s="5">
        <f>E88+E93+E98+E103+E108</f>
        <v>4098.2</v>
      </c>
      <c r="F83" s="5">
        <f>F88+F93+F98+F108</f>
        <v>3366.5</v>
      </c>
      <c r="G83" s="5">
        <f>G88+G93+G98+G108</f>
        <v>3446.1</v>
      </c>
      <c r="H83" s="5">
        <f>H88+H93+H98+H108</f>
        <v>3446.1</v>
      </c>
      <c r="I83" s="5">
        <f>I88+I93+I98+I108</f>
        <v>3366.1</v>
      </c>
      <c r="J83" s="5">
        <f>J88+J93+J98</f>
        <v>0</v>
      </c>
      <c r="K83" s="5">
        <f>K88+K93+K98+K103+K108</f>
        <v>17723</v>
      </c>
    </row>
    <row r="84" spans="1:11" ht="32.25" customHeight="1">
      <c r="A84" s="39"/>
      <c r="B84" s="39"/>
      <c r="C84" s="39"/>
      <c r="D84" s="4" t="s">
        <v>12</v>
      </c>
      <c r="E84" s="5">
        <f t="shared" ref="E84:K85" si="22">E89+E94</f>
        <v>0</v>
      </c>
      <c r="F84" s="5">
        <f t="shared" si="22"/>
        <v>0</v>
      </c>
      <c r="G84" s="5">
        <f t="shared" si="22"/>
        <v>0</v>
      </c>
      <c r="H84" s="5">
        <f t="shared" si="22"/>
        <v>0</v>
      </c>
      <c r="I84" s="5">
        <f t="shared" si="22"/>
        <v>0</v>
      </c>
      <c r="J84" s="5">
        <f t="shared" si="22"/>
        <v>0</v>
      </c>
      <c r="K84" s="5">
        <f t="shared" si="22"/>
        <v>0</v>
      </c>
    </row>
    <row r="85" spans="1:11" ht="36" customHeight="1">
      <c r="A85" s="39"/>
      <c r="B85" s="39"/>
      <c r="C85" s="39"/>
      <c r="D85" s="4" t="s">
        <v>13</v>
      </c>
      <c r="E85" s="5">
        <f t="shared" si="22"/>
        <v>0</v>
      </c>
      <c r="F85" s="5">
        <f t="shared" si="22"/>
        <v>0</v>
      </c>
      <c r="G85" s="5">
        <f t="shared" si="22"/>
        <v>0</v>
      </c>
      <c r="H85" s="5">
        <f t="shared" si="22"/>
        <v>0</v>
      </c>
      <c r="I85" s="5">
        <f t="shared" si="22"/>
        <v>0</v>
      </c>
      <c r="J85" s="5">
        <f t="shared" si="22"/>
        <v>0</v>
      </c>
      <c r="K85" s="5">
        <f t="shared" si="22"/>
        <v>0</v>
      </c>
    </row>
    <row r="86" spans="1:11" ht="46.5" customHeight="1">
      <c r="A86" s="39"/>
      <c r="B86" s="39"/>
      <c r="C86" s="39"/>
      <c r="D86" s="4" t="s">
        <v>14</v>
      </c>
      <c r="E86" s="5">
        <f>E91+E96+E101+E103+E108</f>
        <v>4081.2</v>
      </c>
      <c r="F86" s="5">
        <f>F91+F96+F111</f>
        <v>3316.5</v>
      </c>
      <c r="G86" s="5">
        <f>G91+G96+G108</f>
        <v>3376.1</v>
      </c>
      <c r="H86" s="5">
        <f>H91+H96+H108</f>
        <v>3376.1</v>
      </c>
      <c r="I86" s="5">
        <f>I91+I96+I108</f>
        <v>3296.1</v>
      </c>
      <c r="J86" s="5">
        <f>J91+J96</f>
        <v>0</v>
      </c>
      <c r="K86" s="5">
        <f>+E86+F86+G86+H86+I86</f>
        <v>17446</v>
      </c>
    </row>
    <row r="87" spans="1:11" ht="19.5" customHeight="1">
      <c r="A87" s="39"/>
      <c r="B87" s="39"/>
      <c r="C87" s="39"/>
      <c r="D87" s="4" t="s">
        <v>15</v>
      </c>
      <c r="E87" s="5">
        <f>E92+E97</f>
        <v>17</v>
      </c>
      <c r="F87" s="5">
        <f>F92+F97</f>
        <v>50</v>
      </c>
      <c r="G87" s="5">
        <f>G92+G97</f>
        <v>70</v>
      </c>
      <c r="H87" s="5">
        <f>H92+H97</f>
        <v>70</v>
      </c>
      <c r="I87" s="5">
        <f>I92+I97</f>
        <v>70</v>
      </c>
      <c r="J87" s="5">
        <f>J92+J97</f>
        <v>0</v>
      </c>
      <c r="K87" s="5">
        <f>K92+K97</f>
        <v>277</v>
      </c>
    </row>
    <row r="88" spans="1:11" ht="15" customHeight="1">
      <c r="A88" s="39" t="s">
        <v>49</v>
      </c>
      <c r="B88" s="39" t="s">
        <v>50</v>
      </c>
      <c r="C88" s="39" t="s">
        <v>51</v>
      </c>
      <c r="D88" s="4" t="s">
        <v>9</v>
      </c>
      <c r="E88" s="5">
        <f t="shared" ref="E88:K88" si="23">E89+E90+E91+E92</f>
        <v>2698.2</v>
      </c>
      <c r="F88" s="5">
        <f t="shared" si="23"/>
        <v>2866.5</v>
      </c>
      <c r="G88" s="5">
        <f t="shared" si="23"/>
        <v>2946.1</v>
      </c>
      <c r="H88" s="5">
        <f t="shared" si="23"/>
        <v>2946.1</v>
      </c>
      <c r="I88" s="5">
        <f t="shared" si="23"/>
        <v>2866.1</v>
      </c>
      <c r="J88" s="5">
        <f t="shared" si="23"/>
        <v>0</v>
      </c>
      <c r="K88" s="5">
        <f t="shared" si="23"/>
        <v>14323</v>
      </c>
    </row>
    <row r="89" spans="1:11" ht="31.5" customHeight="1">
      <c r="A89" s="39"/>
      <c r="B89" s="39"/>
      <c r="C89" s="39"/>
      <c r="D89" s="4" t="s">
        <v>12</v>
      </c>
      <c r="E89" s="5"/>
      <c r="F89" s="5"/>
      <c r="G89" s="5"/>
      <c r="H89" s="5"/>
      <c r="I89" s="5"/>
      <c r="J89" s="5"/>
      <c r="K89" s="5">
        <f>SUM(E89:J89)</f>
        <v>0</v>
      </c>
    </row>
    <row r="90" spans="1:11" ht="33.75" customHeight="1">
      <c r="A90" s="39"/>
      <c r="B90" s="39"/>
      <c r="C90" s="39"/>
      <c r="D90" s="4" t="s">
        <v>13</v>
      </c>
      <c r="E90" s="5"/>
      <c r="F90" s="5"/>
      <c r="G90" s="5"/>
      <c r="H90" s="5"/>
      <c r="I90" s="5"/>
      <c r="J90" s="5"/>
      <c r="K90" s="5">
        <f>SUM(E90:J90)</f>
        <v>0</v>
      </c>
    </row>
    <row r="91" spans="1:11" ht="46.5" customHeight="1">
      <c r="A91" s="39"/>
      <c r="B91" s="39"/>
      <c r="C91" s="39"/>
      <c r="D91" s="4" t="s">
        <v>14</v>
      </c>
      <c r="E91" s="5">
        <v>2681.2</v>
      </c>
      <c r="F91" s="5">
        <v>2816.5</v>
      </c>
      <c r="G91" s="5">
        <v>2876.1</v>
      </c>
      <c r="H91" s="5">
        <v>2876.1</v>
      </c>
      <c r="I91" s="5">
        <v>2796.1</v>
      </c>
      <c r="J91" s="5"/>
      <c r="K91" s="5">
        <f>SUM(E91:J91)</f>
        <v>14046</v>
      </c>
    </row>
    <row r="92" spans="1:11" ht="24" customHeight="1">
      <c r="A92" s="39"/>
      <c r="B92" s="39"/>
      <c r="C92" s="39"/>
      <c r="D92" s="4" t="s">
        <v>15</v>
      </c>
      <c r="E92" s="5">
        <v>17</v>
      </c>
      <c r="F92" s="5">
        <v>50</v>
      </c>
      <c r="G92" s="5">
        <v>70</v>
      </c>
      <c r="H92" s="5">
        <v>70</v>
      </c>
      <c r="I92" s="5">
        <v>70</v>
      </c>
      <c r="J92" s="5"/>
      <c r="K92" s="5">
        <f>SUM(E92:J92)</f>
        <v>277</v>
      </c>
    </row>
    <row r="93" spans="1:11" ht="15" customHeight="1">
      <c r="A93" s="39" t="s">
        <v>52</v>
      </c>
      <c r="B93" s="39" t="s">
        <v>53</v>
      </c>
      <c r="C93" s="39" t="s">
        <v>16</v>
      </c>
      <c r="D93" s="4" t="s">
        <v>54</v>
      </c>
      <c r="E93" s="5">
        <f t="shared" ref="E93:J93" si="24">E94+E95+E96+E97</f>
        <v>0</v>
      </c>
      <c r="F93" s="5">
        <f t="shared" si="24"/>
        <v>0</v>
      </c>
      <c r="G93" s="5">
        <f t="shared" si="24"/>
        <v>0</v>
      </c>
      <c r="H93" s="5">
        <f t="shared" si="24"/>
        <v>0</v>
      </c>
      <c r="I93" s="5">
        <f t="shared" si="24"/>
        <v>0</v>
      </c>
      <c r="J93" s="5">
        <f t="shared" si="24"/>
        <v>0</v>
      </c>
      <c r="K93" s="5">
        <f>E93+F93+G93+H93+I93+J93</f>
        <v>0</v>
      </c>
    </row>
    <row r="94" spans="1:11" ht="30.75" customHeight="1">
      <c r="A94" s="39"/>
      <c r="B94" s="39"/>
      <c r="C94" s="39"/>
      <c r="D94" s="4" t="s">
        <v>12</v>
      </c>
      <c r="E94" s="5"/>
      <c r="F94" s="5"/>
      <c r="G94" s="5"/>
      <c r="H94" s="5"/>
      <c r="I94" s="5"/>
      <c r="J94" s="5"/>
      <c r="K94" s="5">
        <f>SUM(E94:J94)</f>
        <v>0</v>
      </c>
    </row>
    <row r="95" spans="1:11" ht="31.5" customHeight="1">
      <c r="A95" s="39"/>
      <c r="B95" s="39"/>
      <c r="C95" s="39"/>
      <c r="D95" s="4" t="s">
        <v>13</v>
      </c>
      <c r="E95" s="5"/>
      <c r="F95" s="5"/>
      <c r="G95" s="5"/>
      <c r="H95" s="5"/>
      <c r="I95" s="5"/>
      <c r="J95" s="5"/>
      <c r="K95" s="5">
        <f>SUM(E95:J95)</f>
        <v>0</v>
      </c>
    </row>
    <row r="96" spans="1:11" ht="49.5" customHeight="1">
      <c r="A96" s="39"/>
      <c r="B96" s="39"/>
      <c r="C96" s="39"/>
      <c r="D96" s="4" t="s">
        <v>55</v>
      </c>
      <c r="E96" s="5"/>
      <c r="F96" s="5"/>
      <c r="G96" s="5"/>
      <c r="H96" s="5"/>
      <c r="I96" s="5"/>
      <c r="J96" s="5"/>
      <c r="K96" s="5">
        <f>SUM(E96:J96)</f>
        <v>0</v>
      </c>
    </row>
    <row r="97" spans="1:11" ht="19.5" customHeight="1">
      <c r="A97" s="39"/>
      <c r="B97" s="39"/>
      <c r="C97" s="39"/>
      <c r="D97" s="4" t="s">
        <v>28</v>
      </c>
      <c r="E97" s="5"/>
      <c r="F97" s="5"/>
      <c r="G97" s="5"/>
      <c r="H97" s="5"/>
      <c r="I97" s="5"/>
      <c r="J97" s="5"/>
      <c r="K97" s="5">
        <f>SUM(E97:J97)</f>
        <v>0</v>
      </c>
    </row>
    <row r="98" spans="1:11" ht="15" customHeight="1">
      <c r="A98" s="39" t="s">
        <v>56</v>
      </c>
      <c r="B98" s="39" t="s">
        <v>57</v>
      </c>
      <c r="C98" s="39" t="s">
        <v>16</v>
      </c>
      <c r="D98" s="4" t="s">
        <v>54</v>
      </c>
      <c r="E98" s="5">
        <f t="shared" ref="E98:J98" si="25">E99+E100+E101+E102</f>
        <v>595.5</v>
      </c>
      <c r="F98" s="5">
        <f t="shared" si="25"/>
        <v>0</v>
      </c>
      <c r="G98" s="5">
        <f t="shared" si="25"/>
        <v>0</v>
      </c>
      <c r="H98" s="5">
        <f t="shared" si="25"/>
        <v>0</v>
      </c>
      <c r="I98" s="5">
        <f t="shared" si="25"/>
        <v>0</v>
      </c>
      <c r="J98" s="5">
        <f t="shared" si="25"/>
        <v>0</v>
      </c>
      <c r="K98" s="5">
        <f>K101</f>
        <v>595.5</v>
      </c>
    </row>
    <row r="99" spans="1:11" ht="31.5" customHeight="1">
      <c r="A99" s="39"/>
      <c r="B99" s="39"/>
      <c r="C99" s="39"/>
      <c r="D99" s="4" t="s">
        <v>12</v>
      </c>
      <c r="E99" s="5"/>
      <c r="F99" s="5"/>
      <c r="G99" s="5"/>
      <c r="H99" s="5"/>
      <c r="I99" s="5"/>
      <c r="J99" s="5"/>
      <c r="K99" s="5">
        <f>SUM(E99:J99)</f>
        <v>0</v>
      </c>
    </row>
    <row r="100" spans="1:11" ht="33" customHeight="1">
      <c r="A100" s="39"/>
      <c r="B100" s="39"/>
      <c r="C100" s="39"/>
      <c r="D100" s="4" t="s">
        <v>13</v>
      </c>
      <c r="E100" s="5"/>
      <c r="F100" s="5"/>
      <c r="G100" s="5"/>
      <c r="H100" s="5"/>
      <c r="I100" s="5"/>
      <c r="J100" s="5"/>
      <c r="K100" s="5">
        <f>SUM(E100:J100)</f>
        <v>0</v>
      </c>
    </row>
    <row r="101" spans="1:11" ht="48" customHeight="1">
      <c r="A101" s="39"/>
      <c r="B101" s="39"/>
      <c r="C101" s="39"/>
      <c r="D101" s="4" t="s">
        <v>55</v>
      </c>
      <c r="E101" s="5">
        <v>595.5</v>
      </c>
      <c r="F101" s="5"/>
      <c r="G101" s="5"/>
      <c r="H101" s="5"/>
      <c r="I101" s="5"/>
      <c r="J101" s="5"/>
      <c r="K101" s="5">
        <f>SUM(E101:J101)</f>
        <v>595.5</v>
      </c>
    </row>
    <row r="102" spans="1:11" ht="19.5" customHeight="1">
      <c r="A102" s="39"/>
      <c r="B102" s="39"/>
      <c r="C102" s="39"/>
      <c r="D102" s="4" t="s">
        <v>28</v>
      </c>
      <c r="E102" s="5"/>
      <c r="F102" s="5"/>
      <c r="G102" s="5"/>
      <c r="H102" s="5"/>
      <c r="I102" s="5"/>
      <c r="J102" s="5"/>
      <c r="K102" s="5">
        <f>SUM(E102:J102)</f>
        <v>0</v>
      </c>
    </row>
    <row r="103" spans="1:11" ht="15" customHeight="1">
      <c r="A103" s="39" t="s">
        <v>58</v>
      </c>
      <c r="B103" s="39" t="s">
        <v>59</v>
      </c>
      <c r="C103" s="39" t="s">
        <v>16</v>
      </c>
      <c r="D103" s="4" t="s">
        <v>54</v>
      </c>
      <c r="E103" s="5">
        <f>E104+E105+E106+E107</f>
        <v>304.5</v>
      </c>
      <c r="F103" s="5"/>
      <c r="G103" s="5"/>
      <c r="H103" s="5"/>
      <c r="I103" s="5"/>
      <c r="J103" s="5"/>
      <c r="K103" s="5">
        <f>K106</f>
        <v>304.5</v>
      </c>
    </row>
    <row r="104" spans="1:11" ht="30" customHeight="1">
      <c r="A104" s="39"/>
      <c r="B104" s="39"/>
      <c r="C104" s="39"/>
      <c r="D104" s="4" t="s">
        <v>12</v>
      </c>
      <c r="E104" s="5"/>
      <c r="F104" s="5"/>
      <c r="G104" s="5"/>
      <c r="H104" s="5"/>
      <c r="I104" s="5"/>
      <c r="J104" s="5"/>
      <c r="K104" s="5"/>
    </row>
    <row r="105" spans="1:11" ht="30" customHeight="1">
      <c r="A105" s="39"/>
      <c r="B105" s="39"/>
      <c r="C105" s="39"/>
      <c r="D105" s="4" t="s">
        <v>13</v>
      </c>
      <c r="E105" s="5"/>
      <c r="F105" s="5"/>
      <c r="G105" s="5"/>
      <c r="H105" s="5"/>
      <c r="I105" s="5"/>
      <c r="J105" s="5"/>
      <c r="K105" s="5"/>
    </row>
    <row r="106" spans="1:11" ht="48" customHeight="1">
      <c r="A106" s="39"/>
      <c r="B106" s="39"/>
      <c r="C106" s="39"/>
      <c r="D106" s="4" t="s">
        <v>55</v>
      </c>
      <c r="E106" s="5">
        <v>304.5</v>
      </c>
      <c r="F106" s="5"/>
      <c r="G106" s="5"/>
      <c r="H106" s="5"/>
      <c r="I106" s="5"/>
      <c r="J106" s="5"/>
      <c r="K106" s="5">
        <f>E106+F106+G106</f>
        <v>304.5</v>
      </c>
    </row>
    <row r="107" spans="1:11" ht="18.75" customHeight="1">
      <c r="A107" s="39"/>
      <c r="B107" s="39"/>
      <c r="C107" s="39"/>
      <c r="D107" s="4" t="s">
        <v>28</v>
      </c>
      <c r="E107" s="5"/>
      <c r="F107" s="5"/>
      <c r="G107" s="5"/>
      <c r="H107" s="5"/>
      <c r="I107" s="5"/>
      <c r="J107" s="5"/>
      <c r="K107" s="5"/>
    </row>
    <row r="108" spans="1:11" ht="15" customHeight="1">
      <c r="A108" s="39" t="s">
        <v>60</v>
      </c>
      <c r="B108" s="39" t="s">
        <v>61</v>
      </c>
      <c r="C108" s="39" t="s">
        <v>16</v>
      </c>
      <c r="D108" s="4" t="s">
        <v>9</v>
      </c>
      <c r="E108" s="5">
        <f>E111</f>
        <v>500</v>
      </c>
      <c r="F108" s="5">
        <f>F111</f>
        <v>500</v>
      </c>
      <c r="G108" s="5">
        <f>G111</f>
        <v>500</v>
      </c>
      <c r="H108" s="5">
        <f>H111</f>
        <v>500</v>
      </c>
      <c r="I108" s="5">
        <f>I111</f>
        <v>500</v>
      </c>
      <c r="J108" s="5"/>
      <c r="K108" s="5">
        <f>K111</f>
        <v>2500</v>
      </c>
    </row>
    <row r="109" spans="1:11" ht="31.5" customHeight="1">
      <c r="A109" s="39"/>
      <c r="B109" s="39"/>
      <c r="C109" s="39"/>
      <c r="D109" s="4" t="s">
        <v>12</v>
      </c>
      <c r="E109" s="5"/>
      <c r="F109" s="5"/>
      <c r="G109" s="5"/>
      <c r="H109" s="5"/>
      <c r="I109" s="5"/>
      <c r="J109" s="5"/>
      <c r="K109" s="5"/>
    </row>
    <row r="110" spans="1:11" ht="33.75" customHeight="1">
      <c r="A110" s="39"/>
      <c r="B110" s="39"/>
      <c r="C110" s="39"/>
      <c r="D110" s="4" t="s">
        <v>13</v>
      </c>
      <c r="E110" s="5"/>
      <c r="F110" s="5"/>
      <c r="G110" s="5"/>
      <c r="H110" s="5"/>
      <c r="I110" s="5"/>
      <c r="J110" s="5"/>
      <c r="K110" s="5"/>
    </row>
    <row r="111" spans="1:11" ht="48.75" customHeight="1">
      <c r="A111" s="39"/>
      <c r="B111" s="39"/>
      <c r="C111" s="39"/>
      <c r="D111" s="4" t="s">
        <v>14</v>
      </c>
      <c r="E111" s="5">
        <v>500</v>
      </c>
      <c r="F111" s="5">
        <v>500</v>
      </c>
      <c r="G111" s="5">
        <v>500</v>
      </c>
      <c r="H111" s="5">
        <v>500</v>
      </c>
      <c r="I111" s="5">
        <v>500</v>
      </c>
      <c r="J111" s="5"/>
      <c r="K111" s="5">
        <f>E111+F111+G111+H111+I111</f>
        <v>2500</v>
      </c>
    </row>
    <row r="112" spans="1:11" ht="24.75" customHeight="1">
      <c r="A112" s="39"/>
      <c r="B112" s="39"/>
      <c r="C112" s="39"/>
      <c r="D112" s="4" t="s">
        <v>28</v>
      </c>
      <c r="E112" s="5"/>
      <c r="F112" s="5"/>
      <c r="G112" s="5"/>
      <c r="H112" s="5"/>
      <c r="I112" s="5"/>
      <c r="J112" s="5"/>
      <c r="K112" s="5"/>
    </row>
    <row r="113" spans="1:11" ht="15" customHeight="1">
      <c r="A113" s="40" t="s">
        <v>62</v>
      </c>
      <c r="B113" s="39" t="s">
        <v>63</v>
      </c>
      <c r="C113" s="39" t="s">
        <v>31</v>
      </c>
      <c r="D113" s="4" t="s">
        <v>9</v>
      </c>
      <c r="E113" s="5">
        <f>E118</f>
        <v>300</v>
      </c>
      <c r="F113" s="5">
        <f t="shared" ref="F113:K113" si="26">F114+F115+F116+F117</f>
        <v>0</v>
      </c>
      <c r="G113" s="5">
        <f t="shared" si="26"/>
        <v>0</v>
      </c>
      <c r="H113" s="5">
        <f t="shared" si="26"/>
        <v>0</v>
      </c>
      <c r="I113" s="5">
        <f t="shared" si="26"/>
        <v>0</v>
      </c>
      <c r="J113" s="5">
        <f t="shared" si="26"/>
        <v>0</v>
      </c>
      <c r="K113" s="5">
        <f t="shared" si="26"/>
        <v>300</v>
      </c>
    </row>
    <row r="114" spans="1:11" ht="33" customHeight="1">
      <c r="A114" s="40"/>
      <c r="B114" s="39"/>
      <c r="C114" s="39"/>
      <c r="D114" s="4" t="s">
        <v>12</v>
      </c>
      <c r="E114" s="5">
        <f>E119</f>
        <v>300</v>
      </c>
      <c r="F114" s="5"/>
      <c r="G114" s="5"/>
      <c r="H114" s="5"/>
      <c r="I114" s="5"/>
      <c r="J114" s="5"/>
      <c r="K114" s="5">
        <f>SUM(E114:J114)</f>
        <v>300</v>
      </c>
    </row>
    <row r="115" spans="1:11" ht="30" customHeight="1">
      <c r="A115" s="40"/>
      <c r="B115" s="39"/>
      <c r="C115" s="39"/>
      <c r="D115" s="4" t="s">
        <v>13</v>
      </c>
      <c r="E115" s="5"/>
      <c r="F115" s="5"/>
      <c r="G115" s="5"/>
      <c r="H115" s="5"/>
      <c r="I115" s="5"/>
      <c r="J115" s="5"/>
      <c r="K115" s="5"/>
    </row>
    <row r="116" spans="1:11" ht="45.75" customHeight="1">
      <c r="A116" s="40"/>
      <c r="B116" s="39"/>
      <c r="C116" s="39"/>
      <c r="D116" s="4" t="s">
        <v>14</v>
      </c>
      <c r="E116" s="5"/>
      <c r="F116" s="5"/>
      <c r="G116" s="5"/>
      <c r="H116" s="5"/>
      <c r="I116" s="5"/>
      <c r="J116" s="5"/>
      <c r="K116" s="5"/>
    </row>
    <row r="117" spans="1:11" ht="19.5" customHeight="1">
      <c r="A117" s="40"/>
      <c r="B117" s="39"/>
      <c r="C117" s="39"/>
      <c r="D117" s="4" t="s">
        <v>28</v>
      </c>
      <c r="E117" s="5"/>
      <c r="F117" s="5"/>
      <c r="G117" s="5"/>
      <c r="H117" s="5"/>
      <c r="I117" s="5"/>
      <c r="J117" s="5"/>
      <c r="K117" s="5"/>
    </row>
    <row r="118" spans="1:11" ht="15" customHeight="1">
      <c r="A118" s="40" t="s">
        <v>64</v>
      </c>
      <c r="B118" s="39" t="s">
        <v>65</v>
      </c>
      <c r="C118" s="39" t="s">
        <v>31</v>
      </c>
      <c r="D118" s="4" t="s">
        <v>9</v>
      </c>
      <c r="E118" s="5">
        <f t="shared" ref="E118:K118" si="27">E119+E120+E121+E122</f>
        <v>300</v>
      </c>
      <c r="F118" s="5">
        <f t="shared" si="27"/>
        <v>0</v>
      </c>
      <c r="G118" s="5">
        <f t="shared" si="27"/>
        <v>0</v>
      </c>
      <c r="H118" s="5">
        <f t="shared" si="27"/>
        <v>0</v>
      </c>
      <c r="I118" s="5">
        <f t="shared" si="27"/>
        <v>0</v>
      </c>
      <c r="J118" s="5">
        <f t="shared" si="27"/>
        <v>0</v>
      </c>
      <c r="K118" s="5">
        <f t="shared" si="27"/>
        <v>300</v>
      </c>
    </row>
    <row r="119" spans="1:11" ht="32.25" customHeight="1">
      <c r="A119" s="40"/>
      <c r="B119" s="39"/>
      <c r="C119" s="39"/>
      <c r="D119" s="4" t="s">
        <v>12</v>
      </c>
      <c r="E119" s="5">
        <v>300</v>
      </c>
      <c r="F119" s="5"/>
      <c r="G119" s="5"/>
      <c r="H119" s="5"/>
      <c r="I119" s="5"/>
      <c r="J119" s="5"/>
      <c r="K119" s="5">
        <f>SUM(E119:J119)</f>
        <v>300</v>
      </c>
    </row>
    <row r="120" spans="1:11" ht="33.75" customHeight="1">
      <c r="A120" s="40"/>
      <c r="B120" s="39"/>
      <c r="C120" s="39"/>
      <c r="D120" s="4" t="s">
        <v>13</v>
      </c>
      <c r="E120" s="5"/>
      <c r="F120" s="5"/>
      <c r="G120" s="5"/>
      <c r="H120" s="5"/>
      <c r="I120" s="5"/>
      <c r="J120" s="5"/>
      <c r="K120" s="5"/>
    </row>
    <row r="121" spans="1:11" ht="47.25" customHeight="1">
      <c r="A121" s="40"/>
      <c r="B121" s="39"/>
      <c r="C121" s="39"/>
      <c r="D121" s="4" t="s">
        <v>14</v>
      </c>
      <c r="E121" s="5"/>
      <c r="F121" s="5"/>
      <c r="G121" s="5"/>
      <c r="H121" s="5"/>
      <c r="I121" s="5"/>
      <c r="J121" s="5"/>
      <c r="K121" s="5"/>
    </row>
    <row r="122" spans="1:11" ht="23.25" customHeight="1">
      <c r="A122" s="40"/>
      <c r="B122" s="39"/>
      <c r="C122" s="39"/>
      <c r="D122" s="4" t="s">
        <v>28</v>
      </c>
      <c r="E122" s="5"/>
      <c r="F122" s="5"/>
      <c r="G122" s="5"/>
      <c r="H122" s="5"/>
      <c r="I122" s="5"/>
      <c r="J122" s="5"/>
      <c r="K122" s="5"/>
    </row>
    <row r="123" spans="1:11" ht="15" customHeight="1">
      <c r="A123" s="50" t="s">
        <v>66</v>
      </c>
      <c r="B123" s="39" t="s">
        <v>67</v>
      </c>
      <c r="C123" s="39" t="s">
        <v>31</v>
      </c>
      <c r="D123" s="4" t="s">
        <v>9</v>
      </c>
      <c r="E123" s="5"/>
      <c r="F123" s="5">
        <f>F124+F125+F126</f>
        <v>32653.9</v>
      </c>
      <c r="G123" s="5"/>
      <c r="H123" s="5"/>
      <c r="I123" s="5"/>
      <c r="J123" s="5"/>
      <c r="K123" s="5">
        <f>F123</f>
        <v>32653.9</v>
      </c>
    </row>
    <row r="124" spans="1:11" ht="33.75" customHeight="1">
      <c r="A124" s="50"/>
      <c r="B124" s="39"/>
      <c r="C124" s="39"/>
      <c r="D124" s="4" t="s">
        <v>12</v>
      </c>
      <c r="E124" s="5"/>
      <c r="F124" s="5">
        <f>F129+F134+F139</f>
        <v>32310.3</v>
      </c>
      <c r="G124" s="5"/>
      <c r="H124" s="5"/>
      <c r="I124" s="5"/>
      <c r="J124" s="5"/>
      <c r="K124" s="5">
        <f>F124</f>
        <v>32310.3</v>
      </c>
    </row>
    <row r="125" spans="1:11" ht="33.75" customHeight="1">
      <c r="A125" s="50"/>
      <c r="B125" s="39"/>
      <c r="C125" s="39"/>
      <c r="D125" s="4" t="s">
        <v>13</v>
      </c>
      <c r="E125" s="5"/>
      <c r="F125" s="5">
        <f>F130+F135+F140</f>
        <v>326.39999999999998</v>
      </c>
      <c r="G125" s="5"/>
      <c r="H125" s="5"/>
      <c r="I125" s="5"/>
      <c r="J125" s="5"/>
      <c r="K125" s="5">
        <f>F125</f>
        <v>326.39999999999998</v>
      </c>
    </row>
    <row r="126" spans="1:11" ht="50.25" customHeight="1">
      <c r="A126" s="50"/>
      <c r="B126" s="39"/>
      <c r="C126" s="39"/>
      <c r="D126" s="4" t="s">
        <v>14</v>
      </c>
      <c r="E126" s="5"/>
      <c r="F126" s="5">
        <f>F131+F136+F141</f>
        <v>17.2</v>
      </c>
      <c r="G126" s="5"/>
      <c r="H126" s="5"/>
      <c r="I126" s="5"/>
      <c r="J126" s="5"/>
      <c r="K126" s="5">
        <f>F126</f>
        <v>17.2</v>
      </c>
    </row>
    <row r="127" spans="1:11" ht="21" customHeight="1">
      <c r="A127" s="50"/>
      <c r="B127" s="39"/>
      <c r="C127" s="39"/>
      <c r="D127" s="4" t="s">
        <v>28</v>
      </c>
      <c r="E127" s="5"/>
      <c r="F127" s="5"/>
      <c r="G127" s="5"/>
      <c r="H127" s="5"/>
      <c r="I127" s="5"/>
      <c r="J127" s="5"/>
      <c r="K127" s="5"/>
    </row>
    <row r="128" spans="1:11" ht="15" customHeight="1">
      <c r="A128" s="52" t="s">
        <v>68</v>
      </c>
      <c r="B128" s="53" t="s">
        <v>69</v>
      </c>
      <c r="C128" s="39" t="s">
        <v>31</v>
      </c>
      <c r="D128" s="4" t="s">
        <v>9</v>
      </c>
      <c r="E128" s="5">
        <v>0</v>
      </c>
      <c r="F128" s="5">
        <f>F129+F130+F131</f>
        <v>4728.3</v>
      </c>
      <c r="G128" s="5"/>
      <c r="H128" s="5"/>
      <c r="I128" s="5"/>
      <c r="J128" s="5"/>
      <c r="K128" s="5">
        <f>F128</f>
        <v>4728.3</v>
      </c>
    </row>
    <row r="129" spans="1:11" ht="35.25" customHeight="1">
      <c r="A129" s="52"/>
      <c r="B129" s="53"/>
      <c r="C129" s="39"/>
      <c r="D129" s="4" t="s">
        <v>12</v>
      </c>
      <c r="E129" s="5">
        <v>0</v>
      </c>
      <c r="F129" s="5">
        <v>4678.5</v>
      </c>
      <c r="G129" s="5"/>
      <c r="H129" s="5"/>
      <c r="I129" s="5"/>
      <c r="J129" s="5"/>
      <c r="K129" s="5">
        <f>F129</f>
        <v>4678.5</v>
      </c>
    </row>
    <row r="130" spans="1:11" ht="31.5" customHeight="1">
      <c r="A130" s="52"/>
      <c r="B130" s="53"/>
      <c r="C130" s="39"/>
      <c r="D130" s="4" t="s">
        <v>13</v>
      </c>
      <c r="E130" s="5">
        <v>0</v>
      </c>
      <c r="F130" s="5">
        <v>47.3</v>
      </c>
      <c r="G130" s="5"/>
      <c r="H130" s="5"/>
      <c r="I130" s="5"/>
      <c r="J130" s="5"/>
      <c r="K130" s="5">
        <f>F130</f>
        <v>47.3</v>
      </c>
    </row>
    <row r="131" spans="1:11" ht="50.25" customHeight="1">
      <c r="A131" s="52"/>
      <c r="B131" s="53"/>
      <c r="C131" s="39"/>
      <c r="D131" s="4" t="s">
        <v>14</v>
      </c>
      <c r="E131" s="5">
        <v>0</v>
      </c>
      <c r="F131" s="5">
        <v>2.5</v>
      </c>
      <c r="G131" s="5"/>
      <c r="H131" s="5"/>
      <c r="I131" s="5"/>
      <c r="J131" s="5"/>
      <c r="K131" s="5">
        <f>F131</f>
        <v>2.5</v>
      </c>
    </row>
    <row r="132" spans="1:11" ht="19.5" customHeight="1">
      <c r="A132" s="52"/>
      <c r="B132" s="53"/>
      <c r="C132" s="39"/>
      <c r="D132" s="4" t="s">
        <v>28</v>
      </c>
      <c r="E132" s="5"/>
      <c r="F132" s="5"/>
      <c r="G132" s="5"/>
      <c r="H132" s="5"/>
      <c r="I132" s="5"/>
      <c r="J132" s="5"/>
      <c r="K132" s="5"/>
    </row>
    <row r="133" spans="1:11" ht="15" customHeight="1">
      <c r="A133" s="40" t="s">
        <v>70</v>
      </c>
      <c r="B133" s="54" t="s">
        <v>71</v>
      </c>
      <c r="C133" s="39" t="s">
        <v>31</v>
      </c>
      <c r="D133" s="4" t="s">
        <v>9</v>
      </c>
      <c r="E133" s="5"/>
      <c r="F133" s="5">
        <f>F134+F135+F136</f>
        <v>4817.8999999999996</v>
      </c>
      <c r="G133" s="5"/>
      <c r="H133" s="5"/>
      <c r="I133" s="5"/>
      <c r="J133" s="5"/>
      <c r="K133" s="5">
        <f>F133</f>
        <v>4817.8999999999996</v>
      </c>
    </row>
    <row r="134" spans="1:11" ht="33" customHeight="1">
      <c r="A134" s="40"/>
      <c r="B134" s="54"/>
      <c r="C134" s="39"/>
      <c r="D134" s="4" t="s">
        <v>12</v>
      </c>
      <c r="E134" s="5"/>
      <c r="F134" s="5">
        <v>4767.2</v>
      </c>
      <c r="G134" s="5"/>
      <c r="H134" s="5"/>
      <c r="I134" s="5"/>
      <c r="J134" s="5"/>
      <c r="K134" s="5">
        <f>F134</f>
        <v>4767.2</v>
      </c>
    </row>
    <row r="135" spans="1:11" ht="32.25" customHeight="1">
      <c r="A135" s="40"/>
      <c r="B135" s="54"/>
      <c r="C135" s="39"/>
      <c r="D135" s="4" t="s">
        <v>13</v>
      </c>
      <c r="E135" s="5"/>
      <c r="F135" s="5">
        <v>48.2</v>
      </c>
      <c r="G135" s="5"/>
      <c r="H135" s="5"/>
      <c r="I135" s="5"/>
      <c r="J135" s="5"/>
      <c r="K135" s="5">
        <f>F135</f>
        <v>48.2</v>
      </c>
    </row>
    <row r="136" spans="1:11" ht="51.75" customHeight="1">
      <c r="A136" s="40"/>
      <c r="B136" s="54"/>
      <c r="C136" s="39"/>
      <c r="D136" s="4" t="s">
        <v>14</v>
      </c>
      <c r="E136" s="5"/>
      <c r="F136" s="5">
        <v>2.5</v>
      </c>
      <c r="G136" s="5"/>
      <c r="H136" s="5"/>
      <c r="I136" s="5"/>
      <c r="J136" s="5"/>
      <c r="K136" s="5">
        <f>F136</f>
        <v>2.5</v>
      </c>
    </row>
    <row r="137" spans="1:11" ht="23.25" customHeight="1">
      <c r="A137" s="40"/>
      <c r="B137" s="54"/>
      <c r="C137" s="39"/>
      <c r="D137" s="4" t="s">
        <v>28</v>
      </c>
      <c r="E137" s="5"/>
      <c r="F137" s="5"/>
      <c r="G137" s="5"/>
      <c r="H137" s="5"/>
      <c r="I137" s="5"/>
      <c r="J137" s="5"/>
      <c r="K137" s="5"/>
    </row>
    <row r="138" spans="1:11" ht="15" customHeight="1">
      <c r="A138" s="50" t="s">
        <v>72</v>
      </c>
      <c r="B138" s="39" t="s">
        <v>73</v>
      </c>
      <c r="C138" s="39" t="s">
        <v>31</v>
      </c>
      <c r="D138" s="4" t="s">
        <v>9</v>
      </c>
      <c r="E138" s="5"/>
      <c r="F138" s="5">
        <f>F141+F140+F139</f>
        <v>23107.699999999997</v>
      </c>
      <c r="G138" s="5"/>
      <c r="H138" s="5"/>
      <c r="I138" s="5"/>
      <c r="J138" s="5"/>
      <c r="K138" s="5">
        <f>F138</f>
        <v>23107.699999999997</v>
      </c>
    </row>
    <row r="139" spans="1:11" ht="34.5" customHeight="1">
      <c r="A139" s="50"/>
      <c r="B139" s="39"/>
      <c r="C139" s="39"/>
      <c r="D139" s="4" t="s">
        <v>12</v>
      </c>
      <c r="E139" s="5"/>
      <c r="F139" s="5">
        <v>22864.6</v>
      </c>
      <c r="G139" s="5"/>
      <c r="H139" s="5"/>
      <c r="I139" s="5"/>
      <c r="J139" s="5"/>
      <c r="K139" s="5">
        <f>F139</f>
        <v>22864.6</v>
      </c>
    </row>
    <row r="140" spans="1:11" ht="30.75" customHeight="1">
      <c r="A140" s="50"/>
      <c r="B140" s="39"/>
      <c r="C140" s="39"/>
      <c r="D140" s="4" t="s">
        <v>13</v>
      </c>
      <c r="E140" s="5"/>
      <c r="F140" s="5">
        <v>230.9</v>
      </c>
      <c r="G140" s="5"/>
      <c r="H140" s="5"/>
      <c r="I140" s="5"/>
      <c r="J140" s="5"/>
      <c r="K140" s="5">
        <f>F140</f>
        <v>230.9</v>
      </c>
    </row>
    <row r="141" spans="1:11" ht="52.5" customHeight="1">
      <c r="A141" s="50"/>
      <c r="B141" s="39"/>
      <c r="C141" s="39"/>
      <c r="D141" s="4" t="s">
        <v>14</v>
      </c>
      <c r="E141" s="5"/>
      <c r="F141" s="5">
        <v>12.2</v>
      </c>
      <c r="G141" s="5"/>
      <c r="H141" s="5"/>
      <c r="I141" s="5"/>
      <c r="J141" s="5"/>
      <c r="K141" s="5">
        <f>F141</f>
        <v>12.2</v>
      </c>
    </row>
    <row r="142" spans="1:11" ht="19.5" customHeight="1">
      <c r="A142" s="50"/>
      <c r="B142" s="39"/>
      <c r="C142" s="39"/>
      <c r="D142" s="4" t="s">
        <v>28</v>
      </c>
      <c r="E142" s="5"/>
      <c r="F142" s="5"/>
      <c r="G142" s="5"/>
      <c r="H142" s="5"/>
      <c r="I142" s="5"/>
      <c r="J142" s="5"/>
      <c r="K142" s="5"/>
    </row>
    <row r="143" spans="1:11" ht="15" customHeight="1">
      <c r="A143" s="51" t="s">
        <v>74</v>
      </c>
      <c r="B143" s="43" t="s">
        <v>75</v>
      </c>
      <c r="C143" s="43" t="s">
        <v>16</v>
      </c>
      <c r="D143" s="16" t="s">
        <v>9</v>
      </c>
      <c r="E143" s="17">
        <f>E148</f>
        <v>8402.6</v>
      </c>
      <c r="F143" s="17">
        <f>F146+F145</f>
        <v>10989.9</v>
      </c>
      <c r="G143" s="17">
        <f>G148</f>
        <v>9264</v>
      </c>
      <c r="H143" s="17">
        <f>H148</f>
        <v>9264</v>
      </c>
      <c r="I143" s="17">
        <f>I148</f>
        <v>8884</v>
      </c>
      <c r="J143" s="18"/>
      <c r="K143" s="17">
        <f>K146+K145</f>
        <v>46804.5</v>
      </c>
    </row>
    <row r="144" spans="1:11" ht="32.25" customHeight="1">
      <c r="A144" s="51"/>
      <c r="B144" s="43"/>
      <c r="C144" s="43"/>
      <c r="D144" s="16" t="s">
        <v>12</v>
      </c>
      <c r="E144" s="18"/>
      <c r="F144" s="18"/>
      <c r="G144" s="18"/>
      <c r="H144" s="18"/>
      <c r="I144" s="18"/>
      <c r="J144" s="18"/>
      <c r="K144" s="18"/>
    </row>
    <row r="145" spans="1:11" ht="33.75" customHeight="1">
      <c r="A145" s="51"/>
      <c r="B145" s="43"/>
      <c r="C145" s="43"/>
      <c r="D145" s="16" t="s">
        <v>13</v>
      </c>
      <c r="E145" s="17">
        <f>E150</f>
        <v>119</v>
      </c>
      <c r="F145" s="17">
        <f>F150+F190</f>
        <v>1520</v>
      </c>
      <c r="G145" s="17">
        <f>G150</f>
        <v>0</v>
      </c>
      <c r="H145" s="17">
        <f>H150</f>
        <v>0</v>
      </c>
      <c r="I145" s="18"/>
      <c r="J145" s="18"/>
      <c r="K145" s="17">
        <f>E145+F145+G145+H145</f>
        <v>1639</v>
      </c>
    </row>
    <row r="146" spans="1:11" ht="49.5" customHeight="1">
      <c r="A146" s="51"/>
      <c r="B146" s="43"/>
      <c r="C146" s="43"/>
      <c r="D146" s="16" t="s">
        <v>14</v>
      </c>
      <c r="E146" s="17">
        <f>E151</f>
        <v>8283.6</v>
      </c>
      <c r="F146" s="17">
        <f>F151+F191</f>
        <v>9469.9</v>
      </c>
      <c r="G146" s="17">
        <f>G151</f>
        <v>9264</v>
      </c>
      <c r="H146" s="17">
        <f>H151</f>
        <v>9264</v>
      </c>
      <c r="I146" s="17">
        <f>I151</f>
        <v>8884</v>
      </c>
      <c r="J146" s="18"/>
      <c r="K146" s="17">
        <f>E146+F146+G146+H146+I146</f>
        <v>45165.5</v>
      </c>
    </row>
    <row r="147" spans="1:11" ht="24.75" customHeight="1">
      <c r="A147" s="51"/>
      <c r="B147" s="43"/>
      <c r="C147" s="43"/>
      <c r="D147" s="16" t="s">
        <v>15</v>
      </c>
      <c r="E147" s="18"/>
      <c r="F147" s="18"/>
      <c r="G147" s="18"/>
      <c r="H147" s="18"/>
      <c r="I147" s="18"/>
      <c r="J147" s="18"/>
      <c r="K147" s="18"/>
    </row>
    <row r="148" spans="1:11" ht="15" customHeight="1">
      <c r="A148" s="47" t="s">
        <v>76</v>
      </c>
      <c r="B148" s="43" t="s">
        <v>77</v>
      </c>
      <c r="C148" s="43" t="s">
        <v>16</v>
      </c>
      <c r="D148" s="16" t="s">
        <v>9</v>
      </c>
      <c r="E148" s="17">
        <f>E183+E178+E173+E168+E163+E158+E153</f>
        <v>8402.6</v>
      </c>
      <c r="F148" s="17">
        <f>F183+F178+F173+F168+F163+F158+F153</f>
        <v>9504.1</v>
      </c>
      <c r="G148" s="17">
        <f>G183+G178+G173+G168+G163+G158+G153</f>
        <v>9264</v>
      </c>
      <c r="H148" s="17">
        <f>H183+H178+H173+H168+H163+H158+H153</f>
        <v>9264</v>
      </c>
      <c r="I148" s="17">
        <f>I183+I178+I173+I168+I163+I158+I153</f>
        <v>8884</v>
      </c>
      <c r="J148" s="18"/>
      <c r="K148" s="17">
        <f>K151+K150</f>
        <v>45318.7</v>
      </c>
    </row>
    <row r="149" spans="1:11" ht="36.75" customHeight="1">
      <c r="A149" s="47"/>
      <c r="B149" s="43"/>
      <c r="C149" s="43"/>
      <c r="D149" s="16" t="s">
        <v>12</v>
      </c>
      <c r="E149" s="18"/>
      <c r="F149" s="18"/>
      <c r="G149" s="18"/>
      <c r="H149" s="18"/>
      <c r="I149" s="18"/>
      <c r="J149" s="18"/>
      <c r="K149" s="18"/>
    </row>
    <row r="150" spans="1:11" ht="35.25" customHeight="1">
      <c r="A150" s="47"/>
      <c r="B150" s="43"/>
      <c r="C150" s="43"/>
      <c r="D150" s="16" t="s">
        <v>13</v>
      </c>
      <c r="E150" s="17">
        <f>E185+E180+E175+E170+E165+E160+E155</f>
        <v>119</v>
      </c>
      <c r="F150" s="17">
        <f>F185+F180+F175+F170+F165+F160+F155</f>
        <v>100</v>
      </c>
      <c r="G150" s="17"/>
      <c r="H150" s="17">
        <f>H185+H180+H175+H170+H165+H160+H155</f>
        <v>0</v>
      </c>
      <c r="I150" s="18"/>
      <c r="J150" s="18"/>
      <c r="K150" s="17">
        <f>E150+F150+G150+H150</f>
        <v>219</v>
      </c>
    </row>
    <row r="151" spans="1:11" ht="51" customHeight="1">
      <c r="A151" s="47"/>
      <c r="B151" s="43"/>
      <c r="C151" s="43"/>
      <c r="D151" s="16" t="s">
        <v>14</v>
      </c>
      <c r="E151" s="17">
        <f>E186+E181+E176+E171+E166+E161+E156</f>
        <v>8283.6</v>
      </c>
      <c r="F151" s="17">
        <v>9404.1</v>
      </c>
      <c r="G151" s="17">
        <f>G186+G181+G176+G171+G166+G161+G156</f>
        <v>9264</v>
      </c>
      <c r="H151" s="17">
        <f>H186+H181+H176+H171+H166+H161+H156</f>
        <v>9264</v>
      </c>
      <c r="I151" s="17">
        <f>I186+I181+I176+I171+I166+I161+I156</f>
        <v>8884</v>
      </c>
      <c r="J151" s="18"/>
      <c r="K151" s="17">
        <f>K186+K181+K176+K166+K161+K156</f>
        <v>45099.7</v>
      </c>
    </row>
    <row r="152" spans="1:11" ht="24" customHeight="1">
      <c r="A152" s="47"/>
      <c r="B152" s="43"/>
      <c r="C152" s="43"/>
      <c r="D152" s="16" t="s">
        <v>15</v>
      </c>
      <c r="E152" s="18"/>
      <c r="F152" s="18"/>
      <c r="G152" s="18"/>
      <c r="H152" s="18"/>
      <c r="I152" s="18"/>
      <c r="J152" s="18"/>
      <c r="K152" s="18"/>
    </row>
    <row r="153" spans="1:11" ht="15" customHeight="1">
      <c r="A153" s="49" t="s">
        <v>78</v>
      </c>
      <c r="B153" s="43" t="s">
        <v>79</v>
      </c>
      <c r="C153" s="43" t="s">
        <v>16</v>
      </c>
      <c r="D153" s="16" t="s">
        <v>9</v>
      </c>
      <c r="E153" s="19">
        <f>E154+E155+E156+E157</f>
        <v>8031</v>
      </c>
      <c r="F153" s="19">
        <f>F154+F155+F156+F157</f>
        <v>9404.1</v>
      </c>
      <c r="G153" s="19">
        <f>G154+G155+G156+G157</f>
        <v>9264</v>
      </c>
      <c r="H153" s="19">
        <f>H154+H155+H156+H157</f>
        <v>9264</v>
      </c>
      <c r="I153" s="17">
        <f>I156</f>
        <v>8884</v>
      </c>
      <c r="J153" s="18"/>
      <c r="K153" s="19">
        <f>K156</f>
        <v>44847.1</v>
      </c>
    </row>
    <row r="154" spans="1:11" ht="33.75" customHeight="1">
      <c r="A154" s="49"/>
      <c r="B154" s="43"/>
      <c r="C154" s="43"/>
      <c r="D154" s="16" t="s">
        <v>12</v>
      </c>
      <c r="E154" s="18"/>
      <c r="F154" s="18"/>
      <c r="G154" s="18"/>
      <c r="H154" s="18"/>
      <c r="I154" s="18"/>
      <c r="J154" s="18"/>
      <c r="K154" s="18"/>
    </row>
    <row r="155" spans="1:11" ht="32.25" customHeight="1">
      <c r="A155" s="49"/>
      <c r="B155" s="43"/>
      <c r="C155" s="43"/>
      <c r="D155" s="16" t="s">
        <v>13</v>
      </c>
      <c r="E155" s="18"/>
      <c r="F155" s="18"/>
      <c r="G155" s="18"/>
      <c r="H155" s="18"/>
      <c r="I155" s="18"/>
      <c r="J155" s="18"/>
      <c r="K155" s="18"/>
    </row>
    <row r="156" spans="1:11" ht="50.25" customHeight="1">
      <c r="A156" s="49"/>
      <c r="B156" s="43"/>
      <c r="C156" s="43"/>
      <c r="D156" s="16" t="s">
        <v>14</v>
      </c>
      <c r="E156" s="19">
        <v>8031</v>
      </c>
      <c r="F156" s="17">
        <v>9404.1</v>
      </c>
      <c r="G156" s="17">
        <v>9264</v>
      </c>
      <c r="H156" s="17">
        <v>9264</v>
      </c>
      <c r="I156" s="17">
        <v>8884</v>
      </c>
      <c r="J156" s="18"/>
      <c r="K156" s="19">
        <f>E156+F156+G156+H156+I156</f>
        <v>44847.1</v>
      </c>
    </row>
    <row r="157" spans="1:11" ht="24" customHeight="1">
      <c r="A157" s="49"/>
      <c r="B157" s="43"/>
      <c r="C157" s="43"/>
      <c r="D157" s="16" t="s">
        <v>15</v>
      </c>
      <c r="E157" s="18"/>
      <c r="F157" s="18"/>
      <c r="G157" s="18"/>
      <c r="H157" s="18"/>
      <c r="I157" s="18"/>
      <c r="J157" s="18"/>
      <c r="K157" s="18"/>
    </row>
    <row r="158" spans="1:11" ht="15" customHeight="1">
      <c r="A158" s="47" t="s">
        <v>80</v>
      </c>
      <c r="B158" s="43" t="s">
        <v>81</v>
      </c>
      <c r="C158" s="43" t="s">
        <v>16</v>
      </c>
      <c r="D158" s="16" t="s">
        <v>9</v>
      </c>
      <c r="E158" s="17">
        <f>+E160</f>
        <v>80</v>
      </c>
      <c r="F158" s="17">
        <f>+F160</f>
        <v>100</v>
      </c>
      <c r="G158" s="17">
        <f>+G160</f>
        <v>0</v>
      </c>
      <c r="H158" s="18"/>
      <c r="I158" s="18"/>
      <c r="J158" s="18"/>
      <c r="K158" s="17">
        <f>K160</f>
        <v>180</v>
      </c>
    </row>
    <row r="159" spans="1:11" ht="33.75" customHeight="1">
      <c r="A159" s="47"/>
      <c r="B159" s="43"/>
      <c r="C159" s="43"/>
      <c r="D159" s="16" t="s">
        <v>12</v>
      </c>
      <c r="E159" s="17"/>
      <c r="F159" s="17"/>
      <c r="G159" s="17"/>
      <c r="H159" s="18"/>
      <c r="I159" s="18"/>
      <c r="J159" s="18"/>
      <c r="K159" s="18"/>
    </row>
    <row r="160" spans="1:11" ht="33.75" customHeight="1">
      <c r="A160" s="47"/>
      <c r="B160" s="43"/>
      <c r="C160" s="43"/>
      <c r="D160" s="16" t="s">
        <v>13</v>
      </c>
      <c r="E160" s="17">
        <v>80</v>
      </c>
      <c r="F160" s="17">
        <v>100</v>
      </c>
      <c r="G160" s="17"/>
      <c r="H160" s="18"/>
      <c r="I160" s="18"/>
      <c r="J160" s="18"/>
      <c r="K160" s="17">
        <f>E160+F160+G160+H160</f>
        <v>180</v>
      </c>
    </row>
    <row r="161" spans="1:11" ht="48" customHeight="1">
      <c r="A161" s="47"/>
      <c r="B161" s="43"/>
      <c r="C161" s="43"/>
      <c r="D161" s="16" t="s">
        <v>14</v>
      </c>
      <c r="E161" s="17"/>
      <c r="F161" s="17"/>
      <c r="G161" s="17"/>
      <c r="H161" s="18"/>
      <c r="I161" s="18"/>
      <c r="J161" s="18"/>
      <c r="K161" s="18"/>
    </row>
    <row r="162" spans="1:11" ht="46.5" customHeight="1">
      <c r="A162" s="47"/>
      <c r="B162" s="43"/>
      <c r="C162" s="43"/>
      <c r="D162" s="16" t="s">
        <v>15</v>
      </c>
      <c r="E162" s="18"/>
      <c r="F162" s="18"/>
      <c r="G162" s="18"/>
      <c r="H162" s="18"/>
      <c r="I162" s="18"/>
      <c r="J162" s="18"/>
      <c r="K162" s="18"/>
    </row>
    <row r="163" spans="1:11" ht="15" customHeight="1">
      <c r="A163" s="47" t="s">
        <v>82</v>
      </c>
      <c r="B163" s="42" t="s">
        <v>83</v>
      </c>
      <c r="C163" s="43" t="s">
        <v>16</v>
      </c>
      <c r="D163" s="16" t="s">
        <v>9</v>
      </c>
      <c r="E163" s="17">
        <f>E166</f>
        <v>186.1</v>
      </c>
      <c r="F163" s="17">
        <f>F166</f>
        <v>0</v>
      </c>
      <c r="G163" s="17">
        <f>G166</f>
        <v>0</v>
      </c>
      <c r="H163" s="17">
        <f>H166</f>
        <v>0</v>
      </c>
      <c r="I163" s="18"/>
      <c r="J163" s="18"/>
      <c r="K163" s="17">
        <f>K166</f>
        <v>186.1</v>
      </c>
    </row>
    <row r="164" spans="1:11" ht="32.25" customHeight="1">
      <c r="A164" s="47"/>
      <c r="B164" s="42"/>
      <c r="C164" s="43"/>
      <c r="D164" s="16" t="s">
        <v>12</v>
      </c>
      <c r="E164" s="18"/>
      <c r="F164" s="18"/>
      <c r="G164" s="18"/>
      <c r="H164" s="18"/>
      <c r="I164" s="18"/>
      <c r="J164" s="18"/>
      <c r="K164" s="18"/>
    </row>
    <row r="165" spans="1:11" ht="30.75" customHeight="1">
      <c r="A165" s="47"/>
      <c r="B165" s="42"/>
      <c r="C165" s="43"/>
      <c r="D165" s="16" t="s">
        <v>13</v>
      </c>
      <c r="E165" s="18"/>
      <c r="F165" s="18"/>
      <c r="G165" s="18"/>
      <c r="H165" s="18"/>
      <c r="I165" s="18"/>
      <c r="J165" s="18"/>
      <c r="K165" s="18"/>
    </row>
    <row r="166" spans="1:11" ht="47.25" customHeight="1">
      <c r="A166" s="47"/>
      <c r="B166" s="42"/>
      <c r="C166" s="43"/>
      <c r="D166" s="16" t="s">
        <v>14</v>
      </c>
      <c r="E166" s="17">
        <v>186.1</v>
      </c>
      <c r="F166" s="17"/>
      <c r="G166" s="17"/>
      <c r="H166" s="17"/>
      <c r="I166" s="17"/>
      <c r="J166" s="17"/>
      <c r="K166" s="17">
        <f>E166+F166+G166+H166</f>
        <v>186.1</v>
      </c>
    </row>
    <row r="167" spans="1:11" ht="23.25" customHeight="1">
      <c r="A167" s="47"/>
      <c r="B167" s="42"/>
      <c r="C167" s="43"/>
      <c r="D167" s="16" t="s">
        <v>15</v>
      </c>
      <c r="E167" s="18"/>
      <c r="F167" s="18"/>
      <c r="G167" s="18"/>
      <c r="H167" s="18"/>
      <c r="I167" s="18"/>
      <c r="J167" s="18"/>
      <c r="K167" s="18"/>
    </row>
    <row r="168" spans="1:11" ht="15" customHeight="1">
      <c r="A168" s="47" t="s">
        <v>84</v>
      </c>
      <c r="B168" s="42" t="s">
        <v>85</v>
      </c>
      <c r="C168" s="43" t="s">
        <v>16</v>
      </c>
      <c r="D168" s="16" t="s">
        <v>9</v>
      </c>
      <c r="E168" s="18"/>
      <c r="F168" s="18"/>
      <c r="G168" s="18"/>
      <c r="H168" s="18"/>
      <c r="I168" s="18"/>
      <c r="J168" s="18"/>
      <c r="K168" s="18"/>
    </row>
    <row r="169" spans="1:11" ht="31.5" customHeight="1">
      <c r="A169" s="47"/>
      <c r="B169" s="42"/>
      <c r="C169" s="43"/>
      <c r="D169" s="16" t="s">
        <v>12</v>
      </c>
      <c r="E169" s="18"/>
      <c r="F169" s="18"/>
      <c r="G169" s="18"/>
      <c r="H169" s="18"/>
      <c r="I169" s="18"/>
      <c r="J169" s="18"/>
      <c r="K169" s="18"/>
    </row>
    <row r="170" spans="1:11" ht="35.25" customHeight="1">
      <c r="A170" s="47"/>
      <c r="B170" s="42"/>
      <c r="C170" s="43"/>
      <c r="D170" s="16" t="s">
        <v>13</v>
      </c>
      <c r="E170" s="18"/>
      <c r="F170" s="18"/>
      <c r="G170" s="18"/>
      <c r="H170" s="18"/>
      <c r="I170" s="18"/>
      <c r="J170" s="18"/>
      <c r="K170" s="18"/>
    </row>
    <row r="171" spans="1:11" ht="48.75" customHeight="1">
      <c r="A171" s="47"/>
      <c r="B171" s="42"/>
      <c r="C171" s="43"/>
      <c r="D171" s="16" t="s">
        <v>14</v>
      </c>
      <c r="E171" s="18"/>
      <c r="F171" s="18"/>
      <c r="G171" s="18"/>
      <c r="H171" s="18"/>
      <c r="I171" s="18"/>
      <c r="J171" s="18"/>
      <c r="K171" s="18"/>
    </row>
    <row r="172" spans="1:11" ht="18.75" customHeight="1">
      <c r="A172" s="47"/>
      <c r="B172" s="42"/>
      <c r="C172" s="43"/>
      <c r="D172" s="16" t="s">
        <v>15</v>
      </c>
      <c r="E172" s="18"/>
      <c r="F172" s="18"/>
      <c r="G172" s="18"/>
      <c r="H172" s="18"/>
      <c r="I172" s="18"/>
      <c r="J172" s="18"/>
      <c r="K172" s="18"/>
    </row>
    <row r="173" spans="1:11" ht="15" customHeight="1">
      <c r="A173" s="47" t="s">
        <v>86</v>
      </c>
      <c r="B173" s="42" t="s">
        <v>87</v>
      </c>
      <c r="C173" s="43" t="s">
        <v>16</v>
      </c>
      <c r="D173" s="16" t="s">
        <v>9</v>
      </c>
      <c r="E173" s="18"/>
      <c r="F173" s="18"/>
      <c r="G173" s="18"/>
      <c r="H173" s="18"/>
      <c r="I173" s="18"/>
      <c r="J173" s="18"/>
      <c r="K173" s="18"/>
    </row>
    <row r="174" spans="1:11" ht="33.75" customHeight="1">
      <c r="A174" s="47"/>
      <c r="B174" s="42"/>
      <c r="C174" s="43"/>
      <c r="D174" s="16" t="s">
        <v>12</v>
      </c>
      <c r="E174" s="18"/>
      <c r="F174" s="18"/>
      <c r="G174" s="18"/>
      <c r="H174" s="18"/>
      <c r="I174" s="18"/>
      <c r="J174" s="18"/>
      <c r="K174" s="18"/>
    </row>
    <row r="175" spans="1:11" ht="36" customHeight="1">
      <c r="A175" s="47"/>
      <c r="B175" s="42"/>
      <c r="C175" s="43"/>
      <c r="D175" s="16" t="s">
        <v>13</v>
      </c>
      <c r="E175" s="18"/>
      <c r="F175" s="18"/>
      <c r="G175" s="18"/>
      <c r="H175" s="18"/>
      <c r="I175" s="18"/>
      <c r="J175" s="18"/>
      <c r="K175" s="18"/>
    </row>
    <row r="176" spans="1:11" ht="52.5" customHeight="1">
      <c r="A176" s="47"/>
      <c r="B176" s="42"/>
      <c r="C176" s="43"/>
      <c r="D176" s="16" t="s">
        <v>14</v>
      </c>
      <c r="E176" s="18"/>
      <c r="F176" s="18"/>
      <c r="G176" s="18"/>
      <c r="H176" s="18"/>
      <c r="I176" s="18"/>
      <c r="J176" s="18"/>
      <c r="K176" s="18"/>
    </row>
    <row r="177" spans="1:11" ht="24.75" customHeight="1">
      <c r="A177" s="47"/>
      <c r="B177" s="42"/>
      <c r="C177" s="43"/>
      <c r="D177" s="16" t="s">
        <v>15</v>
      </c>
      <c r="E177" s="18"/>
      <c r="F177" s="18"/>
      <c r="G177" s="18"/>
      <c r="H177" s="18"/>
      <c r="I177" s="18"/>
      <c r="J177" s="18"/>
      <c r="K177" s="18"/>
    </row>
    <row r="178" spans="1:11" ht="26.25" customHeight="1">
      <c r="A178" s="47" t="s">
        <v>88</v>
      </c>
      <c r="B178" s="42" t="s">
        <v>102</v>
      </c>
      <c r="C178" s="43" t="s">
        <v>16</v>
      </c>
      <c r="D178" s="16" t="s">
        <v>9</v>
      </c>
      <c r="E178" s="17">
        <f>+E180+E181</f>
        <v>45</v>
      </c>
      <c r="F178" s="18"/>
      <c r="G178" s="18"/>
      <c r="H178" s="18"/>
      <c r="I178" s="18"/>
      <c r="J178" s="18"/>
      <c r="K178" s="17">
        <f>K181+K180</f>
        <v>45</v>
      </c>
    </row>
    <row r="179" spans="1:11" ht="39" customHeight="1">
      <c r="A179" s="47"/>
      <c r="B179" s="42"/>
      <c r="C179" s="43"/>
      <c r="D179" s="16" t="s">
        <v>12</v>
      </c>
      <c r="E179" s="17"/>
      <c r="F179" s="18"/>
      <c r="G179" s="18"/>
      <c r="H179" s="18"/>
      <c r="I179" s="18"/>
      <c r="J179" s="18"/>
      <c r="K179" s="18"/>
    </row>
    <row r="180" spans="1:11" ht="40.5" customHeight="1">
      <c r="A180" s="47"/>
      <c r="B180" s="42"/>
      <c r="C180" s="43"/>
      <c r="D180" s="16" t="s">
        <v>13</v>
      </c>
      <c r="E180" s="17">
        <v>39</v>
      </c>
      <c r="F180" s="18"/>
      <c r="G180" s="18"/>
      <c r="H180" s="18"/>
      <c r="I180" s="18"/>
      <c r="J180" s="18"/>
      <c r="K180" s="17">
        <f>+E180</f>
        <v>39</v>
      </c>
    </row>
    <row r="181" spans="1:11" ht="51.75" customHeight="1">
      <c r="A181" s="47"/>
      <c r="B181" s="42"/>
      <c r="C181" s="43"/>
      <c r="D181" s="16" t="s">
        <v>14</v>
      </c>
      <c r="E181" s="17">
        <v>6</v>
      </c>
      <c r="F181" s="18"/>
      <c r="G181" s="18"/>
      <c r="H181" s="18"/>
      <c r="I181" s="18"/>
      <c r="J181" s="18"/>
      <c r="K181" s="17">
        <f>+E181</f>
        <v>6</v>
      </c>
    </row>
    <row r="182" spans="1:11" ht="84" customHeight="1">
      <c r="A182" s="47"/>
      <c r="B182" s="42"/>
      <c r="C182" s="43"/>
      <c r="D182" s="16" t="s">
        <v>15</v>
      </c>
      <c r="E182" s="17"/>
      <c r="F182" s="18"/>
      <c r="G182" s="18"/>
      <c r="H182" s="18"/>
      <c r="I182" s="18"/>
      <c r="J182" s="18"/>
      <c r="K182" s="18"/>
    </row>
    <row r="183" spans="1:11" ht="15" customHeight="1">
      <c r="A183" s="41" t="s">
        <v>90</v>
      </c>
      <c r="B183" s="42" t="s">
        <v>91</v>
      </c>
      <c r="C183" s="43" t="s">
        <v>16</v>
      </c>
      <c r="D183" s="16" t="s">
        <v>9</v>
      </c>
      <c r="E183" s="17">
        <f>+E186</f>
        <v>60.5</v>
      </c>
      <c r="F183" s="18"/>
      <c r="G183" s="18"/>
      <c r="H183" s="18"/>
      <c r="I183" s="18"/>
      <c r="J183" s="18"/>
      <c r="K183" s="17">
        <f>K186</f>
        <v>60.5</v>
      </c>
    </row>
    <row r="184" spans="1:11" ht="34.5" customHeight="1">
      <c r="A184" s="41"/>
      <c r="B184" s="42"/>
      <c r="C184" s="43"/>
      <c r="D184" s="16" t="s">
        <v>12</v>
      </c>
      <c r="E184" s="17"/>
      <c r="F184" s="18"/>
      <c r="G184" s="18"/>
      <c r="H184" s="18"/>
      <c r="I184" s="18"/>
      <c r="J184" s="18"/>
      <c r="K184" s="18"/>
    </row>
    <row r="185" spans="1:11" ht="31.5" customHeight="1">
      <c r="A185" s="41"/>
      <c r="B185" s="42"/>
      <c r="C185" s="43"/>
      <c r="D185" s="16" t="s">
        <v>13</v>
      </c>
      <c r="E185" s="17"/>
      <c r="F185" s="18"/>
      <c r="G185" s="18"/>
      <c r="H185" s="18"/>
      <c r="I185" s="18"/>
      <c r="J185" s="18"/>
      <c r="K185" s="18"/>
    </row>
    <row r="186" spans="1:11" ht="49.5" customHeight="1">
      <c r="A186" s="41"/>
      <c r="B186" s="42"/>
      <c r="C186" s="43"/>
      <c r="D186" s="16" t="s">
        <v>14</v>
      </c>
      <c r="E186" s="17">
        <v>60.5</v>
      </c>
      <c r="F186" s="18"/>
      <c r="G186" s="18"/>
      <c r="H186" s="18"/>
      <c r="I186" s="18"/>
      <c r="J186" s="18"/>
      <c r="K186" s="17">
        <f>E186+F186+G186+H186</f>
        <v>60.5</v>
      </c>
    </row>
    <row r="187" spans="1:11" ht="26.25" customHeight="1">
      <c r="A187" s="41"/>
      <c r="B187" s="42"/>
      <c r="C187" s="43"/>
      <c r="D187" s="16" t="s">
        <v>15</v>
      </c>
      <c r="E187" s="18"/>
      <c r="F187" s="18"/>
      <c r="G187" s="18"/>
      <c r="H187" s="18"/>
      <c r="I187" s="18"/>
      <c r="J187" s="18"/>
      <c r="K187" s="18"/>
    </row>
    <row r="188" spans="1:11" ht="29.25" customHeight="1">
      <c r="A188" s="44" t="s">
        <v>92</v>
      </c>
      <c r="B188" s="61" t="s">
        <v>93</v>
      </c>
      <c r="C188" s="43" t="s">
        <v>16</v>
      </c>
      <c r="D188" s="4" t="s">
        <v>9</v>
      </c>
      <c r="E188" s="18"/>
      <c r="F188" s="18">
        <f>F193</f>
        <v>1485.8</v>
      </c>
      <c r="G188" s="18"/>
      <c r="H188" s="18"/>
      <c r="I188" s="18"/>
      <c r="J188" s="18"/>
      <c r="K188" s="18">
        <f>K191+K190</f>
        <v>1485.8</v>
      </c>
    </row>
    <row r="189" spans="1:11" ht="36.75" customHeight="1">
      <c r="A189" s="44"/>
      <c r="B189" s="61"/>
      <c r="C189" s="43"/>
      <c r="D189" s="4" t="s">
        <v>12</v>
      </c>
      <c r="E189" s="18"/>
      <c r="F189" s="18"/>
      <c r="G189" s="18"/>
      <c r="H189" s="18"/>
      <c r="I189" s="18"/>
      <c r="J189" s="18"/>
      <c r="K189" s="18"/>
    </row>
    <row r="190" spans="1:11" ht="38.25" customHeight="1">
      <c r="A190" s="44"/>
      <c r="B190" s="61"/>
      <c r="C190" s="43"/>
      <c r="D190" s="4" t="s">
        <v>13</v>
      </c>
      <c r="E190" s="18"/>
      <c r="F190" s="17">
        <f>F195</f>
        <v>1420</v>
      </c>
      <c r="G190" s="18"/>
      <c r="H190" s="18"/>
      <c r="I190" s="18"/>
      <c r="J190" s="18"/>
      <c r="K190" s="17">
        <f>F190</f>
        <v>1420</v>
      </c>
    </row>
    <row r="191" spans="1:11" ht="49.5" customHeight="1">
      <c r="A191" s="44"/>
      <c r="B191" s="61"/>
      <c r="C191" s="43"/>
      <c r="D191" s="4" t="s">
        <v>14</v>
      </c>
      <c r="E191" s="18"/>
      <c r="F191" s="17">
        <f>F196</f>
        <v>65.8</v>
      </c>
      <c r="G191" s="17"/>
      <c r="H191" s="17"/>
      <c r="I191" s="17"/>
      <c r="J191" s="17"/>
      <c r="K191" s="17">
        <f>F191</f>
        <v>65.8</v>
      </c>
    </row>
    <row r="192" spans="1:11" ht="78" customHeight="1">
      <c r="A192" s="44"/>
      <c r="B192" s="61"/>
      <c r="C192" s="43"/>
      <c r="D192" s="4" t="s">
        <v>15</v>
      </c>
      <c r="E192" s="18"/>
      <c r="F192" s="17"/>
      <c r="G192" s="17"/>
      <c r="H192" s="17"/>
      <c r="I192" s="17"/>
      <c r="J192" s="17"/>
      <c r="K192" s="17"/>
    </row>
    <row r="193" spans="1:11" ht="15" customHeight="1">
      <c r="A193" s="46" t="s">
        <v>94</v>
      </c>
      <c r="B193" s="39" t="s">
        <v>95</v>
      </c>
      <c r="C193" s="43" t="s">
        <v>16</v>
      </c>
      <c r="D193" s="4" t="s">
        <v>9</v>
      </c>
      <c r="E193" s="18"/>
      <c r="F193" s="17">
        <f>F196+F195</f>
        <v>1485.8</v>
      </c>
      <c r="G193" s="17"/>
      <c r="H193" s="17"/>
      <c r="I193" s="17"/>
      <c r="J193" s="17"/>
      <c r="K193" s="17">
        <f>K196+K195</f>
        <v>1485.8</v>
      </c>
    </row>
    <row r="194" spans="1:11" ht="42.75" customHeight="1">
      <c r="A194" s="46"/>
      <c r="B194" s="39"/>
      <c r="C194" s="43"/>
      <c r="D194" s="4" t="s">
        <v>12</v>
      </c>
      <c r="E194" s="18"/>
      <c r="F194" s="18"/>
      <c r="G194" s="18"/>
      <c r="H194" s="18"/>
      <c r="I194" s="18"/>
      <c r="J194" s="18"/>
      <c r="K194" s="18"/>
    </row>
    <row r="195" spans="1:11" ht="42.75" customHeight="1">
      <c r="A195" s="46"/>
      <c r="B195" s="39"/>
      <c r="C195" s="43"/>
      <c r="D195" s="4" t="s">
        <v>13</v>
      </c>
      <c r="E195" s="18"/>
      <c r="F195" s="17">
        <v>1420</v>
      </c>
      <c r="G195" s="18"/>
      <c r="H195" s="18"/>
      <c r="I195" s="18"/>
      <c r="J195" s="18"/>
      <c r="K195" s="17">
        <f>F195</f>
        <v>1420</v>
      </c>
    </row>
    <row r="196" spans="1:11" ht="51.75" customHeight="1">
      <c r="A196" s="46"/>
      <c r="B196" s="39"/>
      <c r="C196" s="43"/>
      <c r="D196" s="4" t="s">
        <v>14</v>
      </c>
      <c r="E196" s="18"/>
      <c r="F196" s="17">
        <v>65.8</v>
      </c>
      <c r="G196" s="17"/>
      <c r="H196" s="17"/>
      <c r="I196" s="17"/>
      <c r="J196" s="17"/>
      <c r="K196" s="17">
        <f>F196</f>
        <v>65.8</v>
      </c>
    </row>
    <row r="197" spans="1:11" ht="46.5" customHeight="1">
      <c r="A197" s="46"/>
      <c r="B197" s="39"/>
      <c r="C197" s="43"/>
      <c r="D197" s="4" t="s">
        <v>15</v>
      </c>
      <c r="E197" s="18"/>
      <c r="F197" s="18"/>
      <c r="G197" s="18"/>
      <c r="H197" s="18"/>
      <c r="I197" s="18"/>
      <c r="J197" s="18"/>
      <c r="K197" s="18"/>
    </row>
    <row r="198" spans="1:11" ht="15" customHeight="1">
      <c r="A198" s="39" t="s">
        <v>96</v>
      </c>
      <c r="B198" s="39" t="s">
        <v>97</v>
      </c>
      <c r="C198" s="39" t="s">
        <v>16</v>
      </c>
      <c r="D198" s="4" t="s">
        <v>9</v>
      </c>
      <c r="E198" s="5">
        <f t="shared" ref="E198:K207" si="28">E203</f>
        <v>0</v>
      </c>
      <c r="F198" s="5">
        <f t="shared" si="28"/>
        <v>0</v>
      </c>
      <c r="G198" s="5">
        <f t="shared" si="28"/>
        <v>0</v>
      </c>
      <c r="H198" s="5">
        <f t="shared" si="28"/>
        <v>0</v>
      </c>
      <c r="I198" s="5">
        <f t="shared" si="28"/>
        <v>0</v>
      </c>
      <c r="J198" s="5">
        <f t="shared" si="28"/>
        <v>0</v>
      </c>
      <c r="K198" s="5">
        <f t="shared" si="28"/>
        <v>0</v>
      </c>
    </row>
    <row r="199" spans="1:11" ht="35.25" customHeight="1">
      <c r="A199" s="39"/>
      <c r="B199" s="39"/>
      <c r="C199" s="39"/>
      <c r="D199" s="4" t="s">
        <v>12</v>
      </c>
      <c r="E199" s="5">
        <f t="shared" si="28"/>
        <v>0</v>
      </c>
      <c r="F199" s="5">
        <f t="shared" si="28"/>
        <v>0</v>
      </c>
      <c r="G199" s="5">
        <f t="shared" si="28"/>
        <v>0</v>
      </c>
      <c r="H199" s="5">
        <f t="shared" si="28"/>
        <v>0</v>
      </c>
      <c r="I199" s="5">
        <f t="shared" si="28"/>
        <v>0</v>
      </c>
      <c r="J199" s="5">
        <f t="shared" si="28"/>
        <v>0</v>
      </c>
      <c r="K199" s="5">
        <f t="shared" si="28"/>
        <v>0</v>
      </c>
    </row>
    <row r="200" spans="1:11" ht="32.25" customHeight="1">
      <c r="A200" s="39"/>
      <c r="B200" s="39"/>
      <c r="C200" s="39"/>
      <c r="D200" s="4" t="s">
        <v>13</v>
      </c>
      <c r="E200" s="5">
        <f t="shared" si="28"/>
        <v>0</v>
      </c>
      <c r="F200" s="5">
        <f t="shared" si="28"/>
        <v>0</v>
      </c>
      <c r="G200" s="5">
        <f t="shared" si="28"/>
        <v>0</v>
      </c>
      <c r="H200" s="5">
        <f t="shared" si="28"/>
        <v>0</v>
      </c>
      <c r="I200" s="5">
        <f t="shared" si="28"/>
        <v>0</v>
      </c>
      <c r="J200" s="5">
        <f t="shared" si="28"/>
        <v>0</v>
      </c>
      <c r="K200" s="5">
        <f t="shared" si="28"/>
        <v>0</v>
      </c>
    </row>
    <row r="201" spans="1:11" ht="51" customHeight="1">
      <c r="A201" s="39"/>
      <c r="B201" s="39"/>
      <c r="C201" s="39"/>
      <c r="D201" s="4" t="s">
        <v>14</v>
      </c>
      <c r="E201" s="5">
        <f t="shared" si="28"/>
        <v>0</v>
      </c>
      <c r="F201" s="5">
        <f t="shared" si="28"/>
        <v>0</v>
      </c>
      <c r="G201" s="5">
        <f t="shared" si="28"/>
        <v>0</v>
      </c>
      <c r="H201" s="5">
        <f t="shared" si="28"/>
        <v>0</v>
      </c>
      <c r="I201" s="5">
        <f t="shared" si="28"/>
        <v>0</v>
      </c>
      <c r="J201" s="5">
        <f t="shared" si="28"/>
        <v>0</v>
      </c>
      <c r="K201" s="5">
        <f t="shared" si="28"/>
        <v>0</v>
      </c>
    </row>
    <row r="202" spans="1:11" ht="23.25" customHeight="1">
      <c r="A202" s="39"/>
      <c r="B202" s="39"/>
      <c r="C202" s="39"/>
      <c r="D202" s="4" t="s">
        <v>15</v>
      </c>
      <c r="E202" s="5">
        <f t="shared" si="28"/>
        <v>0</v>
      </c>
      <c r="F202" s="5">
        <f t="shared" si="28"/>
        <v>0</v>
      </c>
      <c r="G202" s="5">
        <f t="shared" si="28"/>
        <v>0</v>
      </c>
      <c r="H202" s="5">
        <f t="shared" si="28"/>
        <v>0</v>
      </c>
      <c r="I202" s="5">
        <f t="shared" si="28"/>
        <v>0</v>
      </c>
      <c r="J202" s="5">
        <f t="shared" si="28"/>
        <v>0</v>
      </c>
      <c r="K202" s="5">
        <f t="shared" si="28"/>
        <v>0</v>
      </c>
    </row>
    <row r="203" spans="1:11" ht="15" customHeight="1">
      <c r="A203" s="39" t="s">
        <v>98</v>
      </c>
      <c r="B203" s="39" t="s">
        <v>99</v>
      </c>
      <c r="C203" s="39" t="s">
        <v>16</v>
      </c>
      <c r="D203" s="4" t="s">
        <v>9</v>
      </c>
      <c r="E203" s="5">
        <f t="shared" si="28"/>
        <v>0</v>
      </c>
      <c r="F203" s="5">
        <f t="shared" si="28"/>
        <v>0</v>
      </c>
      <c r="G203" s="5">
        <f t="shared" si="28"/>
        <v>0</v>
      </c>
      <c r="H203" s="5">
        <f t="shared" si="28"/>
        <v>0</v>
      </c>
      <c r="I203" s="5">
        <f t="shared" si="28"/>
        <v>0</v>
      </c>
      <c r="J203" s="5">
        <f t="shared" si="28"/>
        <v>0</v>
      </c>
      <c r="K203" s="5">
        <f t="shared" si="28"/>
        <v>0</v>
      </c>
    </row>
    <row r="204" spans="1:11" ht="36.75" customHeight="1">
      <c r="A204" s="39"/>
      <c r="B204" s="39"/>
      <c r="C204" s="39"/>
      <c r="D204" s="4" t="s">
        <v>12</v>
      </c>
      <c r="E204" s="5">
        <f t="shared" si="28"/>
        <v>0</v>
      </c>
      <c r="F204" s="5">
        <f t="shared" si="28"/>
        <v>0</v>
      </c>
      <c r="G204" s="5">
        <f t="shared" si="28"/>
        <v>0</v>
      </c>
      <c r="H204" s="5">
        <f t="shared" si="28"/>
        <v>0</v>
      </c>
      <c r="I204" s="5">
        <f t="shared" si="28"/>
        <v>0</v>
      </c>
      <c r="J204" s="5">
        <f t="shared" si="28"/>
        <v>0</v>
      </c>
      <c r="K204" s="5">
        <f t="shared" si="28"/>
        <v>0</v>
      </c>
    </row>
    <row r="205" spans="1:11" ht="33" customHeight="1">
      <c r="A205" s="39"/>
      <c r="B205" s="39"/>
      <c r="C205" s="39"/>
      <c r="D205" s="4" t="s">
        <v>13</v>
      </c>
      <c r="E205" s="5">
        <f t="shared" si="28"/>
        <v>0</v>
      </c>
      <c r="F205" s="5">
        <f t="shared" si="28"/>
        <v>0</v>
      </c>
      <c r="G205" s="5">
        <f t="shared" si="28"/>
        <v>0</v>
      </c>
      <c r="H205" s="5">
        <f t="shared" si="28"/>
        <v>0</v>
      </c>
      <c r="I205" s="5">
        <f t="shared" si="28"/>
        <v>0</v>
      </c>
      <c r="J205" s="5">
        <f t="shared" si="28"/>
        <v>0</v>
      </c>
      <c r="K205" s="5">
        <f t="shared" si="28"/>
        <v>0</v>
      </c>
    </row>
    <row r="206" spans="1:11" ht="51" customHeight="1">
      <c r="A206" s="39"/>
      <c r="B206" s="39"/>
      <c r="C206" s="39"/>
      <c r="D206" s="4" t="s">
        <v>14</v>
      </c>
      <c r="E206" s="5">
        <f t="shared" si="28"/>
        <v>0</v>
      </c>
      <c r="F206" s="5">
        <f t="shared" si="28"/>
        <v>0</v>
      </c>
      <c r="G206" s="5">
        <f t="shared" si="28"/>
        <v>0</v>
      </c>
      <c r="H206" s="5">
        <f t="shared" si="28"/>
        <v>0</v>
      </c>
      <c r="I206" s="5">
        <f t="shared" si="28"/>
        <v>0</v>
      </c>
      <c r="J206" s="5">
        <f t="shared" si="28"/>
        <v>0</v>
      </c>
      <c r="K206" s="5">
        <f t="shared" si="28"/>
        <v>0</v>
      </c>
    </row>
    <row r="207" spans="1:11" ht="24.75" customHeight="1">
      <c r="A207" s="39"/>
      <c r="B207" s="39"/>
      <c r="C207" s="39"/>
      <c r="D207" s="4" t="s">
        <v>15</v>
      </c>
      <c r="E207" s="5">
        <f t="shared" si="28"/>
        <v>0</v>
      </c>
      <c r="F207" s="5">
        <f t="shared" si="28"/>
        <v>0</v>
      </c>
      <c r="G207" s="5">
        <f t="shared" si="28"/>
        <v>0</v>
      </c>
      <c r="H207" s="5">
        <f t="shared" si="28"/>
        <v>0</v>
      </c>
      <c r="I207" s="5">
        <f t="shared" si="28"/>
        <v>0</v>
      </c>
      <c r="J207" s="5">
        <f t="shared" si="28"/>
        <v>0</v>
      </c>
      <c r="K207" s="5">
        <f t="shared" si="28"/>
        <v>0</v>
      </c>
    </row>
    <row r="208" spans="1:11" ht="15" customHeight="1">
      <c r="A208" s="40" t="s">
        <v>100</v>
      </c>
      <c r="B208" s="39" t="s">
        <v>101</v>
      </c>
      <c r="C208" s="39" t="s">
        <v>16</v>
      </c>
      <c r="D208" s="4" t="s">
        <v>9</v>
      </c>
      <c r="E208" s="28">
        <f t="shared" ref="E208:K208" si="29">SUM(E209:E212)</f>
        <v>0</v>
      </c>
      <c r="F208" s="28">
        <f t="shared" si="29"/>
        <v>0</v>
      </c>
      <c r="G208" s="28">
        <f t="shared" si="29"/>
        <v>0</v>
      </c>
      <c r="H208" s="28">
        <f t="shared" si="29"/>
        <v>0</v>
      </c>
      <c r="I208" s="28">
        <f t="shared" si="29"/>
        <v>0</v>
      </c>
      <c r="J208" s="28">
        <f t="shared" si="29"/>
        <v>0</v>
      </c>
      <c r="K208" s="28">
        <f t="shared" si="29"/>
        <v>0</v>
      </c>
    </row>
    <row r="209" spans="1:11" ht="36" customHeight="1">
      <c r="A209" s="40"/>
      <c r="B209" s="39"/>
      <c r="C209" s="39"/>
      <c r="D209" s="4" t="s">
        <v>12</v>
      </c>
      <c r="E209" s="28"/>
      <c r="F209" s="28"/>
      <c r="G209" s="28"/>
      <c r="H209" s="28"/>
      <c r="I209" s="28"/>
      <c r="J209" s="28"/>
      <c r="K209" s="28">
        <f>SUM(E209:J209)</f>
        <v>0</v>
      </c>
    </row>
    <row r="210" spans="1:11" ht="33" customHeight="1">
      <c r="A210" s="40"/>
      <c r="B210" s="39"/>
      <c r="C210" s="39"/>
      <c r="D210" s="4" t="s">
        <v>13</v>
      </c>
      <c r="E210" s="28"/>
      <c r="F210" s="28"/>
      <c r="G210" s="28"/>
      <c r="H210" s="28"/>
      <c r="I210" s="28"/>
      <c r="J210" s="28"/>
      <c r="K210" s="28">
        <f>SUM(E210:J210)</f>
        <v>0</v>
      </c>
    </row>
    <row r="211" spans="1:11" ht="51" customHeight="1">
      <c r="A211" s="40"/>
      <c r="B211" s="39"/>
      <c r="C211" s="39"/>
      <c r="D211" s="4" t="s">
        <v>14</v>
      </c>
      <c r="E211" s="28"/>
      <c r="F211" s="28"/>
      <c r="G211" s="28"/>
      <c r="H211" s="28"/>
      <c r="I211" s="28"/>
      <c r="J211" s="28"/>
      <c r="K211" s="28">
        <f>SUM(E211:J211)</f>
        <v>0</v>
      </c>
    </row>
    <row r="212" spans="1:11" ht="22.5" customHeight="1">
      <c r="A212" s="40"/>
      <c r="B212" s="39"/>
      <c r="C212" s="39"/>
      <c r="D212" s="4" t="s">
        <v>15</v>
      </c>
      <c r="E212" s="28"/>
      <c r="F212" s="28"/>
      <c r="G212" s="28"/>
      <c r="H212" s="28"/>
      <c r="I212" s="28"/>
      <c r="J212" s="28"/>
      <c r="K212" s="28">
        <f>SUM(E212:J212)</f>
        <v>0</v>
      </c>
    </row>
  </sheetData>
  <mergeCells count="128">
    <mergeCell ref="G1:K1"/>
    <mergeCell ref="G2:K2"/>
    <mergeCell ref="G3:K3"/>
    <mergeCell ref="A5:K5"/>
    <mergeCell ref="A6:A7"/>
    <mergeCell ref="B6:B7"/>
    <mergeCell ref="C6:C7"/>
    <mergeCell ref="D6:D7"/>
    <mergeCell ref="E6:K6"/>
    <mergeCell ref="A9:A18"/>
    <mergeCell ref="B9:B18"/>
    <mergeCell ref="C9:C13"/>
    <mergeCell ref="C14:C18"/>
    <mergeCell ref="A19:A28"/>
    <mergeCell ref="B19:B28"/>
    <mergeCell ref="C19:C23"/>
    <mergeCell ref="C24:C28"/>
    <mergeCell ref="A29:A33"/>
    <mergeCell ref="B29:B33"/>
    <mergeCell ref="C29:C33"/>
    <mergeCell ref="A34:A38"/>
    <mergeCell ref="B34:B38"/>
    <mergeCell ref="C34:C38"/>
    <mergeCell ref="A39:A43"/>
    <mergeCell ref="B39:B43"/>
    <mergeCell ref="C39:C43"/>
    <mergeCell ref="A44:A48"/>
    <mergeCell ref="B44:B48"/>
    <mergeCell ref="C44:C48"/>
    <mergeCell ref="A49:A53"/>
    <mergeCell ref="B49:B53"/>
    <mergeCell ref="C49:C53"/>
    <mergeCell ref="A54:A58"/>
    <mergeCell ref="B54:B58"/>
    <mergeCell ref="C54:C58"/>
    <mergeCell ref="A59:A63"/>
    <mergeCell ref="B59:B63"/>
    <mergeCell ref="C59:C63"/>
    <mergeCell ref="A64:A68"/>
    <mergeCell ref="B64:B68"/>
    <mergeCell ref="C64:C68"/>
    <mergeCell ref="A69:A73"/>
    <mergeCell ref="B69:B73"/>
    <mergeCell ref="C69:C73"/>
    <mergeCell ref="A74:A77"/>
    <mergeCell ref="B74:B77"/>
    <mergeCell ref="C74:C77"/>
    <mergeCell ref="A78:A82"/>
    <mergeCell ref="B78:B82"/>
    <mergeCell ref="C78:C82"/>
    <mergeCell ref="A83:A87"/>
    <mergeCell ref="B83:B87"/>
    <mergeCell ref="C83:C87"/>
    <mergeCell ref="A88:A92"/>
    <mergeCell ref="B88:B92"/>
    <mergeCell ref="C88:C92"/>
    <mergeCell ref="A93:A97"/>
    <mergeCell ref="B93:B97"/>
    <mergeCell ref="C93:C97"/>
    <mergeCell ref="A98:A102"/>
    <mergeCell ref="B98:B102"/>
    <mergeCell ref="C98:C102"/>
    <mergeCell ref="A103:A107"/>
    <mergeCell ref="B103:B107"/>
    <mergeCell ref="C103:C107"/>
    <mergeCell ref="A108:A112"/>
    <mergeCell ref="B108:B112"/>
    <mergeCell ref="C108:C112"/>
    <mergeCell ref="A113:A117"/>
    <mergeCell ref="B113:B117"/>
    <mergeCell ref="C113:C117"/>
    <mergeCell ref="A118:A122"/>
    <mergeCell ref="B118:B122"/>
    <mergeCell ref="C118:C122"/>
    <mergeCell ref="A123:A127"/>
    <mergeCell ref="B123:B127"/>
    <mergeCell ref="C123:C127"/>
    <mergeCell ref="A128:A132"/>
    <mergeCell ref="B128:B132"/>
    <mergeCell ref="C128:C132"/>
    <mergeCell ref="A133:A137"/>
    <mergeCell ref="B133:B137"/>
    <mergeCell ref="C133:C137"/>
    <mergeCell ref="A138:A142"/>
    <mergeCell ref="B138:B142"/>
    <mergeCell ref="C138:C142"/>
    <mergeCell ref="A143:A147"/>
    <mergeCell ref="B143:B147"/>
    <mergeCell ref="C143:C147"/>
    <mergeCell ref="A148:A152"/>
    <mergeCell ref="B148:B152"/>
    <mergeCell ref="C148:C152"/>
    <mergeCell ref="A153:A157"/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168:A172"/>
    <mergeCell ref="B168:B172"/>
    <mergeCell ref="C168:C172"/>
    <mergeCell ref="A173:A177"/>
    <mergeCell ref="B173:B177"/>
    <mergeCell ref="C173:C177"/>
    <mergeCell ref="A178:A182"/>
    <mergeCell ref="B178:B182"/>
    <mergeCell ref="C178:C182"/>
    <mergeCell ref="A183:A187"/>
    <mergeCell ref="B183:B187"/>
    <mergeCell ref="C183:C187"/>
    <mergeCell ref="A188:A192"/>
    <mergeCell ref="B188:B192"/>
    <mergeCell ref="C188:C192"/>
    <mergeCell ref="A193:A197"/>
    <mergeCell ref="B193:B197"/>
    <mergeCell ref="C193:C197"/>
    <mergeCell ref="A198:A202"/>
    <mergeCell ref="B198:B202"/>
    <mergeCell ref="C198:C202"/>
    <mergeCell ref="A203:A207"/>
    <mergeCell ref="B203:B207"/>
    <mergeCell ref="C203:C207"/>
    <mergeCell ref="A208:A212"/>
    <mergeCell ref="B208:B212"/>
    <mergeCell ref="C208:C212"/>
  </mergeCells>
  <pageMargins left="0.70833333333333304" right="0.70833333333333304" top="0.74791666666666701" bottom="0.74791666666666701" header="0.51180555555555496" footer="0.51180555555555496"/>
  <pageSetup paperSize="9" scale="8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Лист3</vt:lpstr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superuser</cp:lastModifiedBy>
  <cp:revision>66</cp:revision>
  <cp:lastPrinted>2021-11-16T07:44:49Z</cp:lastPrinted>
  <dcterms:created xsi:type="dcterms:W3CDTF">2006-09-28T05:33:49Z</dcterms:created>
  <dcterms:modified xsi:type="dcterms:W3CDTF">2021-12-16T11:43:24Z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