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2 МП Развитие культуры\30 - от 20.12.2023 № 745\"/>
    </mc:Choice>
  </mc:AlternateContent>
  <bookViews>
    <workbookView xWindow="0" yWindow="0" windowWidth="20490" windowHeight="7455" tabRatio="500"/>
  </bookViews>
  <sheets>
    <sheet name="Лист2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48" i="1" l="1"/>
  <c r="K248" i="1"/>
  <c r="J248" i="1"/>
  <c r="I248" i="1"/>
  <c r="H248" i="1"/>
  <c r="G248" i="1"/>
  <c r="F248" i="1"/>
  <c r="E248" i="1"/>
  <c r="L247" i="1"/>
  <c r="K247" i="1"/>
  <c r="J247" i="1"/>
  <c r="I247" i="1"/>
  <c r="H247" i="1"/>
  <c r="G247" i="1"/>
  <c r="F247" i="1"/>
  <c r="E247" i="1"/>
  <c r="L246" i="1"/>
  <c r="K246" i="1"/>
  <c r="J246" i="1"/>
  <c r="I246" i="1"/>
  <c r="H246" i="1"/>
  <c r="G246" i="1"/>
  <c r="F246" i="1"/>
  <c r="E246" i="1"/>
  <c r="L245" i="1"/>
  <c r="K245" i="1"/>
  <c r="J245" i="1"/>
  <c r="I245" i="1"/>
  <c r="H245" i="1"/>
  <c r="G245" i="1"/>
  <c r="F245" i="1"/>
  <c r="E245" i="1"/>
  <c r="L244" i="1"/>
  <c r="K244" i="1"/>
  <c r="J244" i="1"/>
  <c r="I244" i="1"/>
  <c r="H244" i="1"/>
  <c r="G244" i="1"/>
  <c r="F244" i="1"/>
  <c r="E244" i="1"/>
  <c r="L243" i="1"/>
  <c r="K243" i="1"/>
  <c r="J243" i="1"/>
  <c r="I243" i="1"/>
  <c r="H243" i="1"/>
  <c r="G243" i="1"/>
  <c r="F243" i="1"/>
  <c r="E243" i="1"/>
  <c r="L242" i="1"/>
  <c r="K242" i="1"/>
  <c r="J242" i="1"/>
  <c r="I242" i="1"/>
  <c r="H242" i="1"/>
  <c r="G242" i="1"/>
  <c r="F242" i="1"/>
  <c r="E242" i="1"/>
  <c r="L241" i="1"/>
  <c r="K241" i="1"/>
  <c r="J241" i="1"/>
  <c r="I241" i="1"/>
  <c r="H241" i="1"/>
  <c r="G241" i="1"/>
  <c r="F241" i="1"/>
  <c r="E241" i="1"/>
  <c r="L240" i="1"/>
  <c r="K240" i="1"/>
  <c r="J240" i="1"/>
  <c r="I240" i="1"/>
  <c r="H240" i="1"/>
  <c r="G240" i="1"/>
  <c r="F240" i="1"/>
  <c r="E240" i="1"/>
  <c r="L239" i="1"/>
  <c r="K239" i="1"/>
  <c r="J239" i="1"/>
  <c r="I239" i="1"/>
  <c r="I234" i="1" s="1"/>
  <c r="H239" i="1"/>
  <c r="G239" i="1"/>
  <c r="G234" i="1" s="1"/>
  <c r="F239" i="1"/>
  <c r="E239" i="1"/>
  <c r="E234" i="1" s="1"/>
  <c r="L238" i="1"/>
  <c r="K238" i="1"/>
  <c r="J238" i="1"/>
  <c r="I238" i="1"/>
  <c r="H238" i="1"/>
  <c r="G238" i="1"/>
  <c r="F238" i="1"/>
  <c r="E238" i="1"/>
  <c r="L237" i="1"/>
  <c r="K237" i="1"/>
  <c r="J237" i="1"/>
  <c r="I237" i="1"/>
  <c r="H237" i="1"/>
  <c r="G237" i="1"/>
  <c r="F237" i="1"/>
  <c r="E237" i="1"/>
  <c r="L236" i="1"/>
  <c r="K236" i="1"/>
  <c r="J236" i="1"/>
  <c r="I236" i="1"/>
  <c r="H236" i="1"/>
  <c r="G236" i="1"/>
  <c r="F236" i="1"/>
  <c r="E236" i="1"/>
  <c r="L235" i="1"/>
  <c r="K235" i="1"/>
  <c r="J235" i="1"/>
  <c r="I235" i="1"/>
  <c r="H235" i="1"/>
  <c r="G235" i="1"/>
  <c r="F235" i="1"/>
  <c r="E235" i="1"/>
  <c r="L234" i="1"/>
  <c r="J234" i="1"/>
  <c r="H234" i="1"/>
  <c r="F234" i="1"/>
  <c r="L232" i="1"/>
  <c r="L231" i="1"/>
  <c r="L229" i="1"/>
  <c r="G229" i="1"/>
  <c r="F229" i="1"/>
  <c r="F219" i="1" s="1"/>
  <c r="L227" i="1"/>
  <c r="L224" i="1"/>
  <c r="K224" i="1"/>
  <c r="J224" i="1"/>
  <c r="J219" i="1" s="1"/>
  <c r="I224" i="1"/>
  <c r="H224" i="1"/>
  <c r="H219" i="1" s="1"/>
  <c r="G224" i="1"/>
  <c r="G222" i="1"/>
  <c r="F222" i="1"/>
  <c r="L222" i="1" s="1"/>
  <c r="L219" i="1" s="1"/>
  <c r="G221" i="1"/>
  <c r="G176" i="1" s="1"/>
  <c r="G174" i="1" s="1"/>
  <c r="F221" i="1"/>
  <c r="L221" i="1" s="1"/>
  <c r="K219" i="1"/>
  <c r="I219" i="1"/>
  <c r="G219" i="1"/>
  <c r="L217" i="1"/>
  <c r="L214" i="1"/>
  <c r="E214" i="1"/>
  <c r="L212" i="1"/>
  <c r="L211" i="1"/>
  <c r="L209" i="1"/>
  <c r="E209" i="1"/>
  <c r="L197" i="1"/>
  <c r="L194" i="1" s="1"/>
  <c r="H194" i="1"/>
  <c r="G194" i="1"/>
  <c r="F194" i="1"/>
  <c r="F179" i="1" s="1"/>
  <c r="E194" i="1"/>
  <c r="L191" i="1"/>
  <c r="L189" i="1" s="1"/>
  <c r="K189" i="1"/>
  <c r="K179" i="1" s="1"/>
  <c r="J189" i="1"/>
  <c r="I189" i="1"/>
  <c r="I179" i="1" s="1"/>
  <c r="H189" i="1"/>
  <c r="G189" i="1"/>
  <c r="G179" i="1" s="1"/>
  <c r="F189" i="1"/>
  <c r="E189" i="1"/>
  <c r="E179" i="1" s="1"/>
  <c r="E174" i="1" s="1"/>
  <c r="L187" i="1"/>
  <c r="L184" i="1"/>
  <c r="K184" i="1"/>
  <c r="J184" i="1"/>
  <c r="I184" i="1"/>
  <c r="H184" i="1"/>
  <c r="G184" i="1"/>
  <c r="F184" i="1"/>
  <c r="E184" i="1"/>
  <c r="K182" i="1"/>
  <c r="J182" i="1"/>
  <c r="I182" i="1"/>
  <c r="H182" i="1"/>
  <c r="G182" i="1"/>
  <c r="E182" i="1"/>
  <c r="E177" i="1" s="1"/>
  <c r="K181" i="1"/>
  <c r="K176" i="1" s="1"/>
  <c r="K174" i="1" s="1"/>
  <c r="J181" i="1"/>
  <c r="I181" i="1"/>
  <c r="I176" i="1" s="1"/>
  <c r="I174" i="1" s="1"/>
  <c r="H181" i="1"/>
  <c r="F181" i="1"/>
  <c r="E181" i="1"/>
  <c r="J179" i="1"/>
  <c r="H179" i="1"/>
  <c r="K177" i="1"/>
  <c r="J177" i="1"/>
  <c r="J174" i="1" s="1"/>
  <c r="I177" i="1"/>
  <c r="H177" i="1"/>
  <c r="G177" i="1"/>
  <c r="F177" i="1"/>
  <c r="F174" i="1" s="1"/>
  <c r="J176" i="1"/>
  <c r="J17" i="1" s="1"/>
  <c r="J11" i="1" s="1"/>
  <c r="H176" i="1"/>
  <c r="F176" i="1"/>
  <c r="L176" i="1" s="1"/>
  <c r="E176" i="1"/>
  <c r="H174" i="1"/>
  <c r="L173" i="1"/>
  <c r="L172" i="1"/>
  <c r="L171" i="1"/>
  <c r="L170" i="1"/>
  <c r="L169" i="1"/>
  <c r="L164" i="1" s="1"/>
  <c r="H169" i="1"/>
  <c r="L168" i="1"/>
  <c r="H168" i="1"/>
  <c r="L167" i="1"/>
  <c r="H167" i="1"/>
  <c r="L166" i="1"/>
  <c r="H166" i="1"/>
  <c r="L165" i="1"/>
  <c r="H164" i="1"/>
  <c r="L162" i="1"/>
  <c r="L161" i="1"/>
  <c r="L160" i="1"/>
  <c r="L159" i="1"/>
  <c r="K159" i="1"/>
  <c r="J159" i="1"/>
  <c r="I159" i="1"/>
  <c r="H159" i="1"/>
  <c r="G159" i="1"/>
  <c r="F159" i="1"/>
  <c r="E159" i="1"/>
  <c r="L158" i="1"/>
  <c r="K158" i="1"/>
  <c r="J158" i="1"/>
  <c r="I158" i="1"/>
  <c r="H158" i="1"/>
  <c r="G158" i="1"/>
  <c r="F158" i="1"/>
  <c r="E158" i="1"/>
  <c r="L157" i="1"/>
  <c r="K157" i="1"/>
  <c r="J157" i="1"/>
  <c r="I157" i="1"/>
  <c r="H157" i="1"/>
  <c r="G157" i="1"/>
  <c r="F157" i="1"/>
  <c r="E157" i="1"/>
  <c r="L156" i="1"/>
  <c r="K156" i="1"/>
  <c r="J156" i="1"/>
  <c r="J29" i="1" s="1"/>
  <c r="J23" i="1" s="1"/>
  <c r="I156" i="1"/>
  <c r="H156" i="1"/>
  <c r="H29" i="1" s="1"/>
  <c r="H23" i="1" s="1"/>
  <c r="G156" i="1"/>
  <c r="F156" i="1"/>
  <c r="E156" i="1"/>
  <c r="L155" i="1"/>
  <c r="K155" i="1"/>
  <c r="J155" i="1"/>
  <c r="I155" i="1"/>
  <c r="H155" i="1"/>
  <c r="G155" i="1"/>
  <c r="F155" i="1"/>
  <c r="E155" i="1"/>
  <c r="L154" i="1"/>
  <c r="K154" i="1"/>
  <c r="J154" i="1"/>
  <c r="I154" i="1"/>
  <c r="H154" i="1"/>
  <c r="G154" i="1"/>
  <c r="F154" i="1"/>
  <c r="E154" i="1"/>
  <c r="L152" i="1"/>
  <c r="L151" i="1"/>
  <c r="L150" i="1"/>
  <c r="H149" i="1"/>
  <c r="L149" i="1" s="1"/>
  <c r="L147" i="1"/>
  <c r="L146" i="1"/>
  <c r="L145" i="1"/>
  <c r="L144" i="1"/>
  <c r="F144" i="1"/>
  <c r="L142" i="1"/>
  <c r="L141" i="1"/>
  <c r="L140" i="1"/>
  <c r="F139" i="1"/>
  <c r="L139" i="1" s="1"/>
  <c r="L138" i="1"/>
  <c r="L137" i="1"/>
  <c r="L136" i="1"/>
  <c r="L135" i="1"/>
  <c r="F134" i="1"/>
  <c r="L134" i="1" s="1"/>
  <c r="H132" i="1"/>
  <c r="F132" i="1"/>
  <c r="L132" i="1" s="1"/>
  <c r="H131" i="1"/>
  <c r="F131" i="1"/>
  <c r="F29" i="1" s="1"/>
  <c r="F23" i="1" s="1"/>
  <c r="H130" i="1"/>
  <c r="H16" i="1" s="1"/>
  <c r="H10" i="1" s="1"/>
  <c r="F130" i="1"/>
  <c r="F129" i="1"/>
  <c r="L125" i="1"/>
  <c r="L124" i="1"/>
  <c r="K124" i="1"/>
  <c r="J124" i="1"/>
  <c r="I124" i="1"/>
  <c r="H124" i="1"/>
  <c r="G124" i="1"/>
  <c r="F124" i="1"/>
  <c r="E124" i="1"/>
  <c r="L120" i="1"/>
  <c r="E120" i="1"/>
  <c r="L119" i="1"/>
  <c r="K119" i="1"/>
  <c r="J119" i="1"/>
  <c r="I119" i="1"/>
  <c r="H119" i="1"/>
  <c r="G119" i="1"/>
  <c r="F119" i="1"/>
  <c r="E119" i="1"/>
  <c r="L117" i="1"/>
  <c r="L114" i="1" s="1"/>
  <c r="K114" i="1"/>
  <c r="J114" i="1"/>
  <c r="I114" i="1"/>
  <c r="I89" i="1" s="1"/>
  <c r="H114" i="1"/>
  <c r="G114" i="1"/>
  <c r="F114" i="1"/>
  <c r="E114" i="1"/>
  <c r="E89" i="1" s="1"/>
  <c r="L112" i="1"/>
  <c r="L111" i="1"/>
  <c r="L110" i="1"/>
  <c r="L109" i="1"/>
  <c r="E109" i="1"/>
  <c r="L108" i="1"/>
  <c r="L107" i="1"/>
  <c r="L106" i="1"/>
  <c r="L105" i="1"/>
  <c r="L104" i="1"/>
  <c r="K104" i="1"/>
  <c r="J104" i="1"/>
  <c r="J89" i="1" s="1"/>
  <c r="I104" i="1"/>
  <c r="H104" i="1"/>
  <c r="H89" i="1" s="1"/>
  <c r="G104" i="1"/>
  <c r="F104" i="1"/>
  <c r="F89" i="1" s="1"/>
  <c r="E104" i="1"/>
  <c r="L103" i="1"/>
  <c r="L102" i="1"/>
  <c r="L101" i="1"/>
  <c r="L100" i="1"/>
  <c r="L99" i="1"/>
  <c r="L98" i="1"/>
  <c r="L97" i="1"/>
  <c r="L96" i="1"/>
  <c r="L95" i="1"/>
  <c r="K94" i="1"/>
  <c r="J94" i="1"/>
  <c r="I94" i="1"/>
  <c r="H94" i="1"/>
  <c r="G94" i="1"/>
  <c r="F94" i="1"/>
  <c r="E94" i="1"/>
  <c r="L93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L92" i="1" s="1"/>
  <c r="L91" i="1"/>
  <c r="K91" i="1"/>
  <c r="K29" i="1" s="1"/>
  <c r="J91" i="1"/>
  <c r="I91" i="1"/>
  <c r="H91" i="1"/>
  <c r="G91" i="1"/>
  <c r="G29" i="1" s="1"/>
  <c r="G23" i="1" s="1"/>
  <c r="F91" i="1"/>
  <c r="E91" i="1"/>
  <c r="K90" i="1"/>
  <c r="J90" i="1"/>
  <c r="I90" i="1"/>
  <c r="H90" i="1"/>
  <c r="G90" i="1"/>
  <c r="F90" i="1"/>
  <c r="E90" i="1"/>
  <c r="K89" i="1"/>
  <c r="G89" i="1"/>
  <c r="L88" i="1"/>
  <c r="L87" i="1"/>
  <c r="L86" i="1"/>
  <c r="L85" i="1"/>
  <c r="K84" i="1"/>
  <c r="J84" i="1"/>
  <c r="I84" i="1"/>
  <c r="H84" i="1"/>
  <c r="G84" i="1"/>
  <c r="F84" i="1"/>
  <c r="E84" i="1"/>
  <c r="L84" i="1" s="1"/>
  <c r="L83" i="1"/>
  <c r="L82" i="1"/>
  <c r="L81" i="1"/>
  <c r="L80" i="1"/>
  <c r="K80" i="1"/>
  <c r="J80" i="1"/>
  <c r="I80" i="1"/>
  <c r="H80" i="1"/>
  <c r="G80" i="1"/>
  <c r="F80" i="1"/>
  <c r="E80" i="1"/>
  <c r="L79" i="1"/>
  <c r="L78" i="1"/>
  <c r="L77" i="1"/>
  <c r="L76" i="1"/>
  <c r="L75" i="1"/>
  <c r="K75" i="1"/>
  <c r="J75" i="1"/>
  <c r="I75" i="1"/>
  <c r="H75" i="1"/>
  <c r="G75" i="1"/>
  <c r="F75" i="1"/>
  <c r="E75" i="1"/>
  <c r="L70" i="1"/>
  <c r="K70" i="1"/>
  <c r="J70" i="1"/>
  <c r="I70" i="1"/>
  <c r="H70" i="1"/>
  <c r="G70" i="1"/>
  <c r="F70" i="1"/>
  <c r="E70" i="1"/>
  <c r="L69" i="1"/>
  <c r="L68" i="1"/>
  <c r="L67" i="1"/>
  <c r="L64" i="1" s="1"/>
  <c r="K64" i="1"/>
  <c r="J64" i="1"/>
  <c r="I64" i="1"/>
  <c r="H64" i="1"/>
  <c r="G64" i="1"/>
  <c r="F64" i="1"/>
  <c r="E64" i="1"/>
  <c r="K63" i="1"/>
  <c r="K32" i="1" s="1"/>
  <c r="K20" i="1" s="1"/>
  <c r="K14" i="1" s="1"/>
  <c r="J63" i="1"/>
  <c r="I63" i="1"/>
  <c r="H63" i="1"/>
  <c r="G63" i="1"/>
  <c r="G32" i="1" s="1"/>
  <c r="F63" i="1"/>
  <c r="E63" i="1"/>
  <c r="L63" i="1" s="1"/>
  <c r="H62" i="1"/>
  <c r="K61" i="1"/>
  <c r="J61" i="1"/>
  <c r="I61" i="1"/>
  <c r="I30" i="1" s="1"/>
  <c r="I18" i="1" s="1"/>
  <c r="I12" i="1" s="1"/>
  <c r="H61" i="1"/>
  <c r="G61" i="1"/>
  <c r="F61" i="1"/>
  <c r="E61" i="1"/>
  <c r="L61" i="1" s="1"/>
  <c r="K60" i="1"/>
  <c r="J60" i="1"/>
  <c r="I60" i="1"/>
  <c r="H60" i="1"/>
  <c r="G60" i="1"/>
  <c r="F60" i="1"/>
  <c r="E60" i="1"/>
  <c r="L60" i="1" s="1"/>
  <c r="K59" i="1"/>
  <c r="K58" i="1" s="1"/>
  <c r="J59" i="1"/>
  <c r="I59" i="1"/>
  <c r="I58" i="1" s="1"/>
  <c r="H59" i="1"/>
  <c r="G59" i="1"/>
  <c r="F59" i="1"/>
  <c r="E59" i="1"/>
  <c r="L59" i="1" s="1"/>
  <c r="L58" i="1" s="1"/>
  <c r="J58" i="1"/>
  <c r="G58" i="1"/>
  <c r="F58" i="1"/>
  <c r="E58" i="1"/>
  <c r="L53" i="1"/>
  <c r="K53" i="1"/>
  <c r="J53" i="1"/>
  <c r="I53" i="1"/>
  <c r="H53" i="1"/>
  <c r="G53" i="1"/>
  <c r="F53" i="1"/>
  <c r="E53" i="1"/>
  <c r="L52" i="1"/>
  <c r="L51" i="1"/>
  <c r="L50" i="1"/>
  <c r="L48" i="1"/>
  <c r="K48" i="1"/>
  <c r="J48" i="1"/>
  <c r="I48" i="1"/>
  <c r="H48" i="1"/>
  <c r="G48" i="1"/>
  <c r="F48" i="1"/>
  <c r="E48" i="1"/>
  <c r="J43" i="1"/>
  <c r="I43" i="1"/>
  <c r="H43" i="1"/>
  <c r="G43" i="1"/>
  <c r="F43" i="1"/>
  <c r="E43" i="1"/>
  <c r="L43" i="1" s="1"/>
  <c r="L42" i="1"/>
  <c r="L41" i="1"/>
  <c r="L39" i="1"/>
  <c r="L38" i="1"/>
  <c r="K38" i="1"/>
  <c r="J38" i="1"/>
  <c r="I38" i="1"/>
  <c r="H38" i="1"/>
  <c r="G38" i="1"/>
  <c r="F38" i="1"/>
  <c r="E38" i="1"/>
  <c r="L37" i="1"/>
  <c r="L32" i="1" s="1"/>
  <c r="K37" i="1"/>
  <c r="J37" i="1"/>
  <c r="J32" i="1" s="1"/>
  <c r="I37" i="1"/>
  <c r="H37" i="1"/>
  <c r="H32" i="1" s="1"/>
  <c r="H26" i="1" s="1"/>
  <c r="G37" i="1"/>
  <c r="F37" i="1"/>
  <c r="E37" i="1"/>
  <c r="K36" i="1"/>
  <c r="J36" i="1"/>
  <c r="I36" i="1"/>
  <c r="H36" i="1"/>
  <c r="G36" i="1"/>
  <c r="E36" i="1"/>
  <c r="L36" i="1" s="1"/>
  <c r="L30" i="1" s="1"/>
  <c r="K35" i="1"/>
  <c r="J35" i="1"/>
  <c r="I35" i="1"/>
  <c r="H35" i="1"/>
  <c r="G35" i="1"/>
  <c r="F35" i="1"/>
  <c r="E35" i="1"/>
  <c r="L35" i="1" s="1"/>
  <c r="K34" i="1"/>
  <c r="K33" i="1" s="1"/>
  <c r="K27" i="1" s="1"/>
  <c r="K21" i="1" s="1"/>
  <c r="J34" i="1"/>
  <c r="I34" i="1"/>
  <c r="I28" i="1" s="1"/>
  <c r="I16" i="1" s="1"/>
  <c r="I10" i="1" s="1"/>
  <c r="H34" i="1"/>
  <c r="G34" i="1"/>
  <c r="G33" i="1" s="1"/>
  <c r="G27" i="1" s="1"/>
  <c r="G21" i="1" s="1"/>
  <c r="F34" i="1"/>
  <c r="E34" i="1"/>
  <c r="L34" i="1" s="1"/>
  <c r="I33" i="1"/>
  <c r="E33" i="1"/>
  <c r="E27" i="1" s="1"/>
  <c r="I32" i="1"/>
  <c r="I26" i="1" s="1"/>
  <c r="E32" i="1"/>
  <c r="E26" i="1" s="1"/>
  <c r="H31" i="1"/>
  <c r="L31" i="1" s="1"/>
  <c r="L25" i="1" s="1"/>
  <c r="K30" i="1"/>
  <c r="K24" i="1" s="1"/>
  <c r="G30" i="1"/>
  <c r="G24" i="1" s="1"/>
  <c r="F30" i="1"/>
  <c r="E30" i="1"/>
  <c r="E24" i="1" s="1"/>
  <c r="I29" i="1"/>
  <c r="I23" i="1" s="1"/>
  <c r="E29" i="1"/>
  <c r="E23" i="1" s="1"/>
  <c r="J28" i="1"/>
  <c r="H28" i="1"/>
  <c r="F28" i="1"/>
  <c r="G26" i="1"/>
  <c r="H25" i="1"/>
  <c r="I24" i="1"/>
  <c r="F24" i="1"/>
  <c r="K23" i="1"/>
  <c r="J22" i="1"/>
  <c r="I22" i="1"/>
  <c r="H22" i="1"/>
  <c r="F22" i="1"/>
  <c r="E21" i="1"/>
  <c r="I20" i="1"/>
  <c r="G20" i="1"/>
  <c r="G14" i="1" s="1"/>
  <c r="E20" i="1"/>
  <c r="L19" i="1"/>
  <c r="H19" i="1"/>
  <c r="K18" i="1"/>
  <c r="K12" i="1" s="1"/>
  <c r="G18" i="1"/>
  <c r="G12" i="1" s="1"/>
  <c r="E18" i="1"/>
  <c r="K17" i="1"/>
  <c r="K11" i="1" s="1"/>
  <c r="I17" i="1"/>
  <c r="H17" i="1"/>
  <c r="E17" i="1"/>
  <c r="E11" i="1" s="1"/>
  <c r="J16" i="1"/>
  <c r="F16" i="1"/>
  <c r="E15" i="1"/>
  <c r="E9" i="1" s="1"/>
  <c r="I14" i="1"/>
  <c r="E14" i="1"/>
  <c r="L13" i="1"/>
  <c r="H13" i="1"/>
  <c r="E12" i="1"/>
  <c r="I11" i="1"/>
  <c r="H11" i="1"/>
  <c r="J10" i="1"/>
  <c r="F10" i="1"/>
  <c r="L24" i="1" l="1"/>
  <c r="G15" i="1"/>
  <c r="G9" i="1" s="1"/>
  <c r="K15" i="1"/>
  <c r="K9" i="1" s="1"/>
  <c r="G17" i="1"/>
  <c r="G11" i="1" s="1"/>
  <c r="K26" i="1"/>
  <c r="I27" i="1"/>
  <c r="L33" i="1"/>
  <c r="H33" i="1"/>
  <c r="H30" i="1"/>
  <c r="J33" i="1"/>
  <c r="J27" i="1" s="1"/>
  <c r="J30" i="1"/>
  <c r="F33" i="1"/>
  <c r="F27" i="1" s="1"/>
  <c r="F32" i="1"/>
  <c r="J26" i="1"/>
  <c r="J20" i="1"/>
  <c r="J14" i="1" s="1"/>
  <c r="L26" i="1"/>
  <c r="L20" i="1"/>
  <c r="L14" i="1" s="1"/>
  <c r="L94" i="1"/>
  <c r="L89" i="1" s="1"/>
  <c r="L90" i="1"/>
  <c r="L28" i="1" s="1"/>
  <c r="L177" i="1"/>
  <c r="L174" i="1" s="1"/>
  <c r="F17" i="1"/>
  <c r="F11" i="1" s="1"/>
  <c r="F18" i="1"/>
  <c r="F12" i="1" s="1"/>
  <c r="H20" i="1"/>
  <c r="H14" i="1" s="1"/>
  <c r="E28" i="1"/>
  <c r="G28" i="1"/>
  <c r="K28" i="1"/>
  <c r="L62" i="1"/>
  <c r="H58" i="1"/>
  <c r="L130" i="1"/>
  <c r="L131" i="1"/>
  <c r="L29" i="1" s="1"/>
  <c r="H129" i="1"/>
  <c r="L129" i="1" s="1"/>
  <c r="L181" i="1"/>
  <c r="L182" i="1"/>
  <c r="L179" i="1" s="1"/>
  <c r="L22" i="1" l="1"/>
  <c r="L16" i="1"/>
  <c r="L10" i="1" s="1"/>
  <c r="L23" i="1"/>
  <c r="L17" i="1"/>
  <c r="L11" i="1" s="1"/>
  <c r="K16" i="1"/>
  <c r="K10" i="1" s="1"/>
  <c r="K22" i="1"/>
  <c r="E22" i="1"/>
  <c r="E16" i="1"/>
  <c r="E10" i="1" s="1"/>
  <c r="F21" i="1"/>
  <c r="F15" i="1"/>
  <c r="F9" i="1" s="1"/>
  <c r="J21" i="1"/>
  <c r="J15" i="1"/>
  <c r="J9" i="1" s="1"/>
  <c r="H27" i="1"/>
  <c r="L27" i="1"/>
  <c r="L18" i="1"/>
  <c r="L12" i="1" s="1"/>
  <c r="G22" i="1"/>
  <c r="G16" i="1"/>
  <c r="G10" i="1" s="1"/>
  <c r="F26" i="1"/>
  <c r="F20" i="1"/>
  <c r="F14" i="1" s="1"/>
  <c r="J24" i="1"/>
  <c r="J18" i="1"/>
  <c r="J12" i="1" s="1"/>
  <c r="H24" i="1"/>
  <c r="H18" i="1"/>
  <c r="H12" i="1" s="1"/>
  <c r="I21" i="1"/>
  <c r="I15" i="1"/>
  <c r="I9" i="1" s="1"/>
  <c r="L21" i="1" l="1"/>
  <c r="L15" i="1"/>
  <c r="L9" i="1" s="1"/>
  <c r="H21" i="1"/>
  <c r="H15" i="1"/>
  <c r="H9" i="1" s="1"/>
</calcChain>
</file>

<file path=xl/sharedStrings.xml><?xml version="1.0" encoding="utf-8"?>
<sst xmlns="http://schemas.openxmlformats.org/spreadsheetml/2006/main" count="385" uniqueCount="114">
  <si>
    <t>«Приложение № 3 к муниципальной программе «Развитие культуры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</si>
  <si>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</si>
  <si>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</si>
  <si>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</si>
  <si>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</si>
  <si>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</si>
  <si>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</si>
  <si>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всего</t>
  </si>
  <si>
    <t>Муниципальная программа Развитие культуры в муниципальном образовании Невельский район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</si>
  <si>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</si>
  <si>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</si>
  <si>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</si>
  <si>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</si>
  <si>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Бюджеты поселений</t>
  </si>
  <si>
    <t>иные источники</t>
  </si>
  <si>
    <t>Администрация Невельского района</t>
  </si>
  <si>
    <t>1.</t>
  </si>
  <si>
    <t>Подпрограмма 1 Развитие культуры</t>
  </si>
  <si>
    <t>1.1.</t>
  </si>
  <si>
    <t>Основное мероприятие 1.Развитие библиотечного дела</t>
  </si>
  <si>
    <t>1.1.1.</t>
  </si>
  <si>
    <t>Мероприятие 1.1.1. Обеспечение деятельности (оказание услуг, выполнение работ) муниципальных учреждений</t>
  </si>
  <si>
    <t>1.1.2.</t>
  </si>
  <si>
    <t>Мероприятие 1.1.2. Комплектование книжных фондов библиотек муниципальных образований</t>
  </si>
  <si>
    <t> Администрация Невельского района</t>
  </si>
  <si>
    <t>1.1.3.</t>
  </si>
  <si>
    <t>Мероприятие 1.1.3. 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</si>
  <si>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>Иные источники</t>
  </si>
  <si>
    <t>1.1.4.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</si>
  <si>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</si>
  <si>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</si>
  <si>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1.2.</t>
  </si>
  <si>
    <t>Основное мероприятие 2.  Развитие системы культурно-досугового обслуживания населения</t>
  </si>
  <si>
    <t>1.2.1.</t>
  </si>
  <si>
    <t>Мероприятие 1.2.1. Обеспечение деятельности (оказание услуг, выполнение работ) муниципальных учреждений</t>
  </si>
  <si>
    <t>1.2.2.</t>
  </si>
  <si>
    <t>Мероприятие 1.2.2. Капитальный ремонт объектов муниципальной собственности</t>
  </si>
  <si>
    <t>1.2.3.</t>
  </si>
  <si>
    <t>Мероприятие 1.2.3. Укрепление материально-технической базы учреждений</t>
  </si>
  <si>
    <t>1.2.4.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</si>
  <si>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</si>
  <si>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</si>
  <si>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</si>
  <si>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</si>
  <si>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1.2.5.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</si>
  <si>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</si>
  <si>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1.3.</t>
  </si>
  <si>
    <t>Основное мероприятие 3. Развитие музейного дела</t>
  </si>
  <si>
    <t>1.3.1.</t>
  </si>
  <si>
    <t>Мероприятие 1.3.1.Обеспечение деятельности (оказание услуг, выполнение работ) муниципальных учреждений</t>
  </si>
  <si>
    <t xml:space="preserve">Администрация Невельского района </t>
  </si>
  <si>
    <t>1.3.2.</t>
  </si>
  <si>
    <t>Мероприятие 1.3.2. Проведение научной конференции Бахтинские чтения, выпуск Невельского сборника</t>
  </si>
  <si>
    <t>1.3.3.</t>
  </si>
  <si>
    <t>Мероприятие 1.3.3                Расходы на подготовку проектно-сметной документации для проведения капитального ремонта в муниципальном бюджетном учреждении</t>
  </si>
  <si>
    <t xml:space="preserve">всего </t>
  </si>
  <si>
    <t>Бюджет МО «Невельский район»</t>
  </si>
  <si>
    <t>1.3.4.</t>
  </si>
  <si>
    <t>Мероприятие 1.3.4. Расходы на осуществление капитального ремонта в муниципальных бюджетных учреждениях</t>
  </si>
  <si>
    <t>1.3.5.</t>
  </si>
  <si>
    <t>Мероприятие 1.3.5. Реализация мероприятий военно-патриотической направленности, связанных с присвоением МО Невельский район  звания Край партизанской славы</t>
  </si>
  <si>
    <t>1.4.</t>
  </si>
  <si>
    <t>Основное мероприятие 4.  Создание виртуальных концертных залов</t>
  </si>
  <si>
    <t>1.4.1.</t>
  </si>
  <si>
    <t>Мероприятие 1.4.1                Создание виртуальных концертных залов</t>
  </si>
  <si>
    <t>1.5.</t>
  </si>
  <si>
    <t>Основное мероприятие  5. Региональный проект  Культурная среда</t>
  </si>
  <si>
    <t>1.5.1.</t>
  </si>
  <si>
    <t>Мероприятие 1.5.1. Обеспечение учреждений культуры передвижными многофункциональными культурными центрами (автоклубами)</t>
  </si>
  <si>
    <t>1.5.2.</t>
  </si>
  <si>
    <t>Мероприятие1.5.2.  Оснащение образовательных учреждений  в сфере культуры(школ искусств и училищ)музыкальными инструментами,оборудованием и учебными материалами</t>
  </si>
  <si>
    <t>1.5.3.</t>
  </si>
  <si>
    <t>Мероприятие 1.5.3.  Модернизация региональных детских школ искусств по видам искусств путем их реконструкции, капитального ремонта</t>
  </si>
  <si>
    <t>1.5.4.</t>
  </si>
  <si>
    <t>Мероприятие 1.5.4.  Государственная поддержка отрасли культуры (в рамках Федерального проекта «Культурная среда» на техническое оснащение музеев)</t>
  </si>
  <si>
    <t>1.6.</t>
  </si>
  <si>
    <t>Основное мероприятие  6. Развитие туризма</t>
  </si>
  <si>
    <t>1.6.1.</t>
  </si>
  <si>
    <t>Мероприятие 1.6.1. Установка знаков туристской навигации</t>
  </si>
  <si>
    <t>1.7.</t>
  </si>
  <si>
    <t>Основное мероприятие  7. «Развитие институтов территориального общественного самоуправления и поддержка проектов местных инициатив»</t>
  </si>
  <si>
    <t>1.7.1.</t>
  </si>
  <si>
    <t>«Расходы на развитие институтов территориального общественного самоуправления и поддержка проектов местных инициатив (проект ТОС «Ремонт и благоустройство  сцены летней эстрады РДК»)</t>
  </si>
  <si>
    <t>2.</t>
  </si>
  <si>
    <t>Подпрограмма 2     Дополнительное образование в сфере культуры и искусства</t>
  </si>
  <si>
    <t>2.1.</t>
  </si>
  <si>
    <t>Основное мероприятие 1.  Дополнительное образование в сфере культуры и искусства</t>
  </si>
  <si>
    <t>2.1.1.</t>
  </si>
  <si>
    <t>Мероприятие 2.1.                Расходы на обеспечение деятельности (оказание услуг) муниципальных учреждений</t>
  </si>
  <si>
    <t>2.1.2.</t>
  </si>
  <si>
    <t>Мероприятие 2.2.  Расходы на предоставление педагогическим работникам муниципальных образовательных организаций мер социальной поддержки, предусмотренных Законом Псковской области Об образовании в Псковской области</t>
  </si>
  <si>
    <t>2.1.3.</t>
  </si>
  <si>
    <t>Мероприятие 2.3.               Расходы на подготовку проектно-сметной документации для проведения капитального ремонта в муниципальных бюджетных учреждениях</t>
  </si>
  <si>
    <t>2.1.4.</t>
  </si>
  <si>
    <t>Мероприятие 2.4.                   Расходы на  осуществление авторского надзора в процессе выполнения работ по модернизации здания</t>
  </si>
  <si>
    <t>2.1.5.</t>
  </si>
  <si>
    <t>Мероприятие 2.5.                  Реализация мероприятий по модернизации муниципальных детских школ искусств по видам искусств</t>
  </si>
  <si>
    <t>2.1.6.</t>
  </si>
  <si>
    <t>Мероприятие 2.6.               Расходы на выплату единовременной компенсации за осуществление образовательного процесса в дистационной форме,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(СОVID-19)</t>
  </si>
  <si>
    <t>2.1.7.</t>
  </si>
  <si>
    <t>Мероприятие 2.7.               Расходы на исполнение обязательств по муниципальному контракту № 01573000025200000580001 от 08.06.2020</t>
  </si>
  <si>
    <t>2.2,</t>
  </si>
  <si>
    <t>Основное мероприятие 2.   Строительство и модернизация,реконструкция, капитальный и текущий ремонт, приобретения оборудования сети учреждений культуры и учреждений дополнительного образования детей в сфере культуры области, изготовление проектно-сметной документации и проведение инженерных изысканий</t>
  </si>
  <si>
    <t>2.2.1.</t>
  </si>
  <si>
    <t>Мероприятие 2.2.1. Расходы на дооснащение концертного зала МБУ ДО ДШИ</t>
  </si>
  <si>
    <t>2.2.2.</t>
  </si>
  <si>
    <t>Мероприятие 2.2.2.. Строительство и модернизация(реконструкция,капитальный и текущий ремонт, приобретения оборудования) учреждений дополнительного образования детей в сфере культуры области,изготовление проектно-сметной документации и проведение инженерных изысканий</t>
  </si>
  <si>
    <t>3.</t>
  </si>
  <si>
    <t>Подпрограмма 3.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</si>
  <si>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>3.1.</t>
  </si>
  <si>
    <t>Основное мероприятие 1. Реализация стратегии государственной национальной политики Российской Федерации на территории муниципального образования Невельский район</t>
  </si>
  <si>
    <t>3.1.1.</t>
  </si>
  <si>
    <t>Мероприятие 3.1.1. 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</si>
  <si>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Приложение   к постановлению Администрации Невельского района от 20.12.2023г.  № 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</si>
</sst>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_р_.;\-#,##0.00_р_."/>
  </numFmts>
  <fonts count="3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1" fillId="3" borderId="1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tabSelected="1" zoomScaleNormal="100" workbookViewId="0">
      <selection activeCell="J11" sqref="J11"/>
    </sheetView>
  </sheetViews>
  <sheetFormatPr defaultColWidth="9.7109375" defaultRowHeight="15" x14ac:dyDescent="0.25"/>
  <cols>
    <col min="1" max="1" width="10.140625" customWidth="1"/>
    <col min="2" max="2" width="26.7109375" customWidth="1"/>
    <col min="3" max="3" width="15.85546875" customWidth="1"/>
    <col min="4" max="4" width="16.5703125" customWidth="1"/>
    <col min="6" max="6" width="14.42578125" customWidth="1"/>
    <col min="7" max="7" width="10.5703125" customWidth="1"/>
    <col min="8" max="8" width="10.7109375" customWidth="1"/>
    <col min="11" max="12" width="12.140625" customWidth="1"/>
  </cols>
  <sheetData>
    <row r="1" spans="1:12" ht="35.25" customHeight="1" x14ac:dyDescent="0.25">
      <c r="A1" s="15"/>
      <c r="B1" s="15"/>
      <c r="C1" s="15"/>
      <c r="D1" s="15"/>
      <c r="E1" s="15"/>
      <c r="F1" s="15"/>
      <c r="G1" s="14" t="s">
        <v>113</v>
      </c>
      <c r="H1" s="14"/>
      <c r="I1" s="14"/>
      <c r="J1" s="14"/>
      <c r="K1" s="14"/>
      <c r="L1" s="14"/>
    </row>
    <row r="2" spans="1:12" x14ac:dyDescent="0.25">
      <c r="A2" s="15"/>
      <c r="B2" s="15"/>
      <c r="C2" s="15"/>
      <c r="D2" s="15"/>
      <c r="E2" s="15"/>
      <c r="F2" s="15"/>
      <c r="G2" s="13"/>
      <c r="H2" s="13"/>
      <c r="I2" s="13"/>
      <c r="J2" s="13"/>
      <c r="K2" s="13"/>
      <c r="L2" s="13"/>
    </row>
    <row r="3" spans="1:12" ht="45.75" customHeight="1" x14ac:dyDescent="0.25">
      <c r="A3" s="15"/>
      <c r="B3" s="15"/>
      <c r="C3" s="15"/>
      <c r="D3" s="15"/>
      <c r="E3" s="15"/>
      <c r="F3" s="15"/>
      <c r="G3" s="14" t="s">
        <v>0</v>
      </c>
      <c r="H3" s="14"/>
      <c r="I3" s="14"/>
      <c r="J3" s="14"/>
      <c r="K3" s="14"/>
      <c r="L3" s="14"/>
    </row>
    <row r="4" spans="1:12" ht="7.5" customHeight="1" x14ac:dyDescent="0.25">
      <c r="A4" s="15"/>
      <c r="B4" s="15"/>
      <c r="C4" s="15"/>
      <c r="D4" s="15"/>
      <c r="E4" s="15"/>
      <c r="F4" s="15"/>
      <c r="G4" s="16"/>
      <c r="H4" s="16"/>
      <c r="I4" s="16"/>
      <c r="J4" s="16"/>
      <c r="K4" s="16"/>
      <c r="L4" s="16"/>
    </row>
    <row r="5" spans="1:12" ht="41.1" customHeight="1" x14ac:dyDescent="0.25">
      <c r="A5" s="12" t="s">
        <v>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5" customHeight="1" x14ac:dyDescent="0.25">
      <c r="A6" s="11" t="s">
        <v>2</v>
      </c>
      <c r="B6" s="10" t="s">
        <v>3</v>
      </c>
      <c r="C6" s="10" t="s">
        <v>4</v>
      </c>
      <c r="D6" s="10" t="s">
        <v>5</v>
      </c>
      <c r="E6" s="10" t="s">
        <v>6</v>
      </c>
      <c r="F6" s="10"/>
      <c r="G6" s="10"/>
      <c r="H6" s="10"/>
      <c r="I6" s="10"/>
      <c r="J6" s="10"/>
      <c r="K6" s="10"/>
      <c r="L6" s="10"/>
    </row>
    <row r="7" spans="1:12" ht="44.85" customHeight="1" x14ac:dyDescent="0.25">
      <c r="A7" s="11"/>
      <c r="B7" s="11"/>
      <c r="C7" s="11"/>
      <c r="D7" s="11"/>
      <c r="E7" s="17">
        <v>2020</v>
      </c>
      <c r="F7" s="17">
        <v>2021</v>
      </c>
      <c r="G7" s="17">
        <v>2022</v>
      </c>
      <c r="H7" s="17">
        <v>2023</v>
      </c>
      <c r="I7" s="17">
        <v>2024</v>
      </c>
      <c r="J7" s="17">
        <v>2025</v>
      </c>
      <c r="K7" s="17">
        <v>2026</v>
      </c>
      <c r="L7" s="17" t="s">
        <v>7</v>
      </c>
    </row>
    <row r="8" spans="1:12" x14ac:dyDescent="0.25">
      <c r="A8" s="17">
        <v>1</v>
      </c>
      <c r="B8" s="17">
        <v>2</v>
      </c>
      <c r="C8" s="17">
        <v>3</v>
      </c>
      <c r="D8" s="17"/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/>
      <c r="L8" s="17">
        <v>10</v>
      </c>
    </row>
    <row r="9" spans="1:12" ht="15" customHeight="1" x14ac:dyDescent="0.25">
      <c r="A9" s="9"/>
      <c r="B9" s="9" t="s">
        <v>8</v>
      </c>
      <c r="C9" s="9" t="s">
        <v>9</v>
      </c>
      <c r="D9" s="18" t="s">
        <v>7</v>
      </c>
      <c r="E9" s="19">
        <f t="shared" ref="E9:L12" si="0">E15</f>
        <v>50424.571999999993</v>
      </c>
      <c r="F9" s="19">
        <f t="shared" si="0"/>
        <v>85355.12999999999</v>
      </c>
      <c r="G9" s="19">
        <f t="shared" si="0"/>
        <v>54111.3</v>
      </c>
      <c r="H9" s="19">
        <f t="shared" si="0"/>
        <v>58291.600000000006</v>
      </c>
      <c r="I9" s="19">
        <f t="shared" si="0"/>
        <v>55360.100000000006</v>
      </c>
      <c r="J9" s="19">
        <f t="shared" si="0"/>
        <v>54360.100000000006</v>
      </c>
      <c r="K9" s="19">
        <f t="shared" si="0"/>
        <v>54005.100000000006</v>
      </c>
      <c r="L9" s="19">
        <f t="shared" si="0"/>
        <v>411907.902</v>
      </c>
    </row>
    <row r="10" spans="1:12" ht="30" customHeight="1" x14ac:dyDescent="0.25">
      <c r="A10" s="9"/>
      <c r="B10" s="9"/>
      <c r="C10" s="9"/>
      <c r="D10" s="18" t="s">
        <v>10</v>
      </c>
      <c r="E10" s="19">
        <f t="shared" si="0"/>
        <v>1540</v>
      </c>
      <c r="F10" s="19">
        <f t="shared" si="0"/>
        <v>32310.3</v>
      </c>
      <c r="G10" s="19">
        <f t="shared" si="0"/>
        <v>0</v>
      </c>
      <c r="H10" s="19">
        <f t="shared" si="0"/>
        <v>1129.9000000000001</v>
      </c>
      <c r="I10" s="19">
        <f t="shared" si="0"/>
        <v>0</v>
      </c>
      <c r="J10" s="19">
        <f t="shared" si="0"/>
        <v>0</v>
      </c>
      <c r="K10" s="19">
        <f t="shared" si="0"/>
        <v>0</v>
      </c>
      <c r="L10" s="19">
        <f t="shared" si="0"/>
        <v>34980.199999999997</v>
      </c>
    </row>
    <row r="11" spans="1:12" ht="29.25" customHeight="1" x14ac:dyDescent="0.25">
      <c r="A11" s="9"/>
      <c r="B11" s="9"/>
      <c r="C11" s="9"/>
      <c r="D11" s="18" t="s">
        <v>11</v>
      </c>
      <c r="E11" s="19">
        <f t="shared" si="0"/>
        <v>131.52000000000001</v>
      </c>
      <c r="F11" s="19">
        <f t="shared" si="0"/>
        <v>1846.4</v>
      </c>
      <c r="G11" s="19">
        <f t="shared" si="0"/>
        <v>2500</v>
      </c>
      <c r="H11" s="19">
        <f t="shared" si="0"/>
        <v>904.59999999999991</v>
      </c>
      <c r="I11" s="19">
        <f t="shared" si="0"/>
        <v>175</v>
      </c>
      <c r="J11" s="19">
        <f t="shared" si="0"/>
        <v>175</v>
      </c>
      <c r="K11" s="19">
        <f t="shared" si="0"/>
        <v>175</v>
      </c>
      <c r="L11" s="19">
        <f t="shared" si="0"/>
        <v>5907.52</v>
      </c>
    </row>
    <row r="12" spans="1:12" ht="45.75" customHeight="1" x14ac:dyDescent="0.25">
      <c r="A12" s="9"/>
      <c r="B12" s="9"/>
      <c r="C12" s="9"/>
      <c r="D12" s="18" t="s">
        <v>12</v>
      </c>
      <c r="E12" s="19">
        <f t="shared" si="0"/>
        <v>46636.051999999989</v>
      </c>
      <c r="F12" s="19">
        <f t="shared" si="0"/>
        <v>49048.43</v>
      </c>
      <c r="G12" s="19">
        <f t="shared" si="0"/>
        <v>49575.3</v>
      </c>
      <c r="H12" s="19">
        <f t="shared" si="0"/>
        <v>51672.1</v>
      </c>
      <c r="I12" s="19">
        <f t="shared" si="0"/>
        <v>52865.100000000006</v>
      </c>
      <c r="J12" s="19">
        <f t="shared" si="0"/>
        <v>51865.100000000006</v>
      </c>
      <c r="K12" s="19">
        <f t="shared" si="0"/>
        <v>51510.100000000006</v>
      </c>
      <c r="L12" s="19">
        <f t="shared" si="0"/>
        <v>353172.18200000003</v>
      </c>
    </row>
    <row r="13" spans="1:12" ht="45.75" customHeight="1" x14ac:dyDescent="0.25">
      <c r="A13" s="9"/>
      <c r="B13" s="9"/>
      <c r="C13" s="9"/>
      <c r="D13" s="18" t="s">
        <v>13</v>
      </c>
      <c r="E13" s="19">
        <v>0</v>
      </c>
      <c r="F13" s="19">
        <v>0</v>
      </c>
      <c r="G13" s="19">
        <v>0</v>
      </c>
      <c r="H13" s="19">
        <f>H19</f>
        <v>1700</v>
      </c>
      <c r="I13" s="19">
        <v>0</v>
      </c>
      <c r="J13" s="19">
        <v>0</v>
      </c>
      <c r="K13" s="19">
        <v>0</v>
      </c>
      <c r="L13" s="19">
        <f>L19</f>
        <v>1700</v>
      </c>
    </row>
    <row r="14" spans="1:12" ht="21.75" customHeight="1" x14ac:dyDescent="0.25">
      <c r="A14" s="9"/>
      <c r="B14" s="9"/>
      <c r="C14" s="9"/>
      <c r="D14" s="18" t="s">
        <v>14</v>
      </c>
      <c r="E14" s="19">
        <f>E20</f>
        <v>2117</v>
      </c>
      <c r="F14" s="19">
        <f>F20</f>
        <v>2150</v>
      </c>
      <c r="G14" s="19">
        <f>G20</f>
        <v>2036</v>
      </c>
      <c r="H14" s="19">
        <f>H20</f>
        <v>2885</v>
      </c>
      <c r="I14" s="19">
        <f>I20</f>
        <v>2320</v>
      </c>
      <c r="J14" s="19">
        <f>J20</f>
        <v>2320</v>
      </c>
      <c r="K14" s="19">
        <f>K20</f>
        <v>2320</v>
      </c>
      <c r="L14" s="19">
        <f>L20</f>
        <v>16148</v>
      </c>
    </row>
    <row r="15" spans="1:12" ht="15" customHeight="1" x14ac:dyDescent="0.25">
      <c r="A15" s="9"/>
      <c r="B15" s="9"/>
      <c r="C15" s="9" t="s">
        <v>15</v>
      </c>
      <c r="D15" s="18" t="s">
        <v>7</v>
      </c>
      <c r="E15" s="19">
        <f t="shared" ref="E15:L15" si="1">E27+E174</f>
        <v>50424.571999999993</v>
      </c>
      <c r="F15" s="19">
        <f t="shared" si="1"/>
        <v>85355.12999999999</v>
      </c>
      <c r="G15" s="19">
        <f t="shared" si="1"/>
        <v>54111.3</v>
      </c>
      <c r="H15" s="19">
        <f t="shared" si="1"/>
        <v>58291.600000000006</v>
      </c>
      <c r="I15" s="19">
        <f t="shared" si="1"/>
        <v>55360.100000000006</v>
      </c>
      <c r="J15" s="19">
        <f t="shared" si="1"/>
        <v>54360.100000000006</v>
      </c>
      <c r="K15" s="19">
        <f t="shared" si="1"/>
        <v>54005.100000000006</v>
      </c>
      <c r="L15" s="19">
        <f t="shared" si="1"/>
        <v>411907.902</v>
      </c>
    </row>
    <row r="16" spans="1:12" ht="34.5" customHeight="1" x14ac:dyDescent="0.25">
      <c r="A16" s="9"/>
      <c r="B16" s="9"/>
      <c r="C16" s="9"/>
      <c r="D16" s="18" t="s">
        <v>10</v>
      </c>
      <c r="E16" s="19">
        <f>E28+E250</f>
        <v>1540</v>
      </c>
      <c r="F16" s="19">
        <f>F28+F250</f>
        <v>32310.3</v>
      </c>
      <c r="G16" s="19">
        <f>G28+G250</f>
        <v>0</v>
      </c>
      <c r="H16" s="19">
        <f>+H130</f>
        <v>1129.9000000000001</v>
      </c>
      <c r="I16" s="19">
        <f>I28+I250</f>
        <v>0</v>
      </c>
      <c r="J16" s="19">
        <f>J28+J250</f>
        <v>0</v>
      </c>
      <c r="K16" s="19">
        <f>K28+K250</f>
        <v>0</v>
      </c>
      <c r="L16" s="19">
        <f>L28+L175</f>
        <v>34980.199999999997</v>
      </c>
    </row>
    <row r="17" spans="1:12" ht="30" customHeight="1" x14ac:dyDescent="0.25">
      <c r="A17" s="9"/>
      <c r="B17" s="9"/>
      <c r="C17" s="9"/>
      <c r="D17" s="18" t="s">
        <v>11</v>
      </c>
      <c r="E17" s="19">
        <f t="shared" ref="E17:K18" si="2">E29+E176</f>
        <v>131.52000000000001</v>
      </c>
      <c r="F17" s="19">
        <f t="shared" si="2"/>
        <v>1846.4</v>
      </c>
      <c r="G17" s="19">
        <f t="shared" si="2"/>
        <v>2500</v>
      </c>
      <c r="H17" s="19">
        <f t="shared" si="2"/>
        <v>904.59999999999991</v>
      </c>
      <c r="I17" s="19">
        <f t="shared" si="2"/>
        <v>175</v>
      </c>
      <c r="J17" s="19">
        <f t="shared" si="2"/>
        <v>175</v>
      </c>
      <c r="K17" s="19">
        <f t="shared" si="2"/>
        <v>175</v>
      </c>
      <c r="L17" s="19">
        <f>L29+L176</f>
        <v>5907.52</v>
      </c>
    </row>
    <row r="18" spans="1:12" ht="45" customHeight="1" x14ac:dyDescent="0.25">
      <c r="A18" s="9"/>
      <c r="B18" s="9"/>
      <c r="C18" s="9"/>
      <c r="D18" s="18" t="s">
        <v>12</v>
      </c>
      <c r="E18" s="19">
        <f t="shared" si="2"/>
        <v>46636.051999999989</v>
      </c>
      <c r="F18" s="19">
        <f t="shared" si="2"/>
        <v>49048.43</v>
      </c>
      <c r="G18" s="19">
        <f t="shared" si="2"/>
        <v>49575.3</v>
      </c>
      <c r="H18" s="19">
        <f t="shared" si="2"/>
        <v>51672.1</v>
      </c>
      <c r="I18" s="19">
        <f t="shared" si="2"/>
        <v>52865.100000000006</v>
      </c>
      <c r="J18" s="19">
        <f t="shared" si="2"/>
        <v>51865.100000000006</v>
      </c>
      <c r="K18" s="19">
        <f t="shared" si="2"/>
        <v>51510.100000000006</v>
      </c>
      <c r="L18" s="19">
        <f>L30+L177</f>
        <v>353172.18200000003</v>
      </c>
    </row>
    <row r="19" spans="1:12" ht="45" customHeight="1" x14ac:dyDescent="0.25">
      <c r="A19" s="9"/>
      <c r="B19" s="9"/>
      <c r="C19" s="9"/>
      <c r="D19" s="18" t="s">
        <v>13</v>
      </c>
      <c r="E19" s="19">
        <v>0</v>
      </c>
      <c r="F19" s="19">
        <v>0</v>
      </c>
      <c r="G19" s="19">
        <v>0</v>
      </c>
      <c r="H19" s="19">
        <f>H25</f>
        <v>1700</v>
      </c>
      <c r="I19" s="19">
        <v>0</v>
      </c>
      <c r="J19" s="19">
        <v>0</v>
      </c>
      <c r="K19" s="19">
        <v>0</v>
      </c>
      <c r="L19" s="19">
        <f>L31+L178</f>
        <v>1700</v>
      </c>
    </row>
    <row r="20" spans="1:12" ht="24" customHeight="1" x14ac:dyDescent="0.25">
      <c r="A20" s="9"/>
      <c r="B20" s="9"/>
      <c r="C20" s="9"/>
      <c r="D20" s="18" t="s">
        <v>14</v>
      </c>
      <c r="E20" s="19">
        <f>E32</f>
        <v>2117</v>
      </c>
      <c r="F20" s="19">
        <f>F32</f>
        <v>2150</v>
      </c>
      <c r="G20" s="19">
        <f>G32</f>
        <v>2036</v>
      </c>
      <c r="H20" s="19">
        <f>H32</f>
        <v>2885</v>
      </c>
      <c r="I20" s="19">
        <f>I32</f>
        <v>2320</v>
      </c>
      <c r="J20" s="19">
        <f>J32+J178</f>
        <v>2320</v>
      </c>
      <c r="K20" s="19">
        <f>K32+K178</f>
        <v>2320</v>
      </c>
      <c r="L20" s="19">
        <f>L32</f>
        <v>16148</v>
      </c>
    </row>
    <row r="21" spans="1:12" ht="15" customHeight="1" x14ac:dyDescent="0.25">
      <c r="A21" s="9" t="s">
        <v>16</v>
      </c>
      <c r="B21" s="9" t="s">
        <v>17</v>
      </c>
      <c r="C21" s="9" t="s">
        <v>9</v>
      </c>
      <c r="D21" s="18" t="s">
        <v>7</v>
      </c>
      <c r="E21" s="19">
        <f t="shared" ref="E21:L24" si="3">E27</f>
        <v>42021.971999999994</v>
      </c>
      <c r="F21" s="19">
        <f t="shared" si="3"/>
        <v>74365.23</v>
      </c>
      <c r="G21" s="19">
        <f t="shared" si="3"/>
        <v>41921</v>
      </c>
      <c r="H21" s="19">
        <f t="shared" si="3"/>
        <v>47147.200000000004</v>
      </c>
      <c r="I21" s="19">
        <f t="shared" si="3"/>
        <v>44614.8</v>
      </c>
      <c r="J21" s="19">
        <f t="shared" si="3"/>
        <v>43614.8</v>
      </c>
      <c r="K21" s="19">
        <f t="shared" si="3"/>
        <v>43259.8</v>
      </c>
      <c r="L21" s="19">
        <f t="shared" si="3"/>
        <v>336944.80200000003</v>
      </c>
    </row>
    <row r="22" spans="1:12" ht="32.25" customHeight="1" x14ac:dyDescent="0.25">
      <c r="A22" s="9"/>
      <c r="B22" s="9"/>
      <c r="C22" s="9"/>
      <c r="D22" s="18" t="s">
        <v>10</v>
      </c>
      <c r="E22" s="19">
        <f t="shared" si="3"/>
        <v>1540</v>
      </c>
      <c r="F22" s="19">
        <f t="shared" si="3"/>
        <v>32310.3</v>
      </c>
      <c r="G22" s="19">
        <f t="shared" si="3"/>
        <v>0</v>
      </c>
      <c r="H22" s="19">
        <f t="shared" si="3"/>
        <v>1129.9000000000001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34980.199999999997</v>
      </c>
    </row>
    <row r="23" spans="1:12" ht="33" customHeight="1" x14ac:dyDescent="0.25">
      <c r="A23" s="9"/>
      <c r="B23" s="9"/>
      <c r="C23" s="9"/>
      <c r="D23" s="18" t="s">
        <v>11</v>
      </c>
      <c r="E23" s="19">
        <f t="shared" si="3"/>
        <v>12.52</v>
      </c>
      <c r="F23" s="19">
        <f t="shared" si="3"/>
        <v>326.39999999999998</v>
      </c>
      <c r="G23" s="19">
        <f t="shared" si="3"/>
        <v>0</v>
      </c>
      <c r="H23" s="19">
        <f t="shared" si="3"/>
        <v>764.59999999999991</v>
      </c>
      <c r="I23" s="19">
        <f t="shared" si="3"/>
        <v>175</v>
      </c>
      <c r="J23" s="19">
        <f t="shared" si="3"/>
        <v>175</v>
      </c>
      <c r="K23" s="19">
        <f t="shared" si="3"/>
        <v>175</v>
      </c>
      <c r="L23" s="19">
        <f t="shared" si="3"/>
        <v>1628.52</v>
      </c>
    </row>
    <row r="24" spans="1:12" ht="49.5" customHeight="1" x14ac:dyDescent="0.25">
      <c r="A24" s="9"/>
      <c r="B24" s="9"/>
      <c r="C24" s="9"/>
      <c r="D24" s="18" t="s">
        <v>12</v>
      </c>
      <c r="E24" s="19">
        <f t="shared" si="3"/>
        <v>38352.45199999999</v>
      </c>
      <c r="F24" s="19">
        <f t="shared" si="3"/>
        <v>39578.53</v>
      </c>
      <c r="G24" s="19">
        <f t="shared" si="3"/>
        <v>39885</v>
      </c>
      <c r="H24" s="19">
        <f t="shared" si="3"/>
        <v>40667.699999999997</v>
      </c>
      <c r="I24" s="19">
        <f t="shared" si="3"/>
        <v>42119.8</v>
      </c>
      <c r="J24" s="19">
        <f t="shared" si="3"/>
        <v>41119.800000000003</v>
      </c>
      <c r="K24" s="19">
        <f t="shared" si="3"/>
        <v>40764.800000000003</v>
      </c>
      <c r="L24" s="19">
        <f t="shared" si="3"/>
        <v>282488.08199999999</v>
      </c>
    </row>
    <row r="25" spans="1:12" ht="49.5" customHeight="1" x14ac:dyDescent="0.25">
      <c r="A25" s="9"/>
      <c r="B25" s="9"/>
      <c r="C25" s="9"/>
      <c r="D25" s="18" t="s">
        <v>13</v>
      </c>
      <c r="E25" s="19">
        <v>0</v>
      </c>
      <c r="F25" s="19">
        <v>0</v>
      </c>
      <c r="G25" s="19">
        <v>0</v>
      </c>
      <c r="H25" s="19">
        <f>H31</f>
        <v>1700</v>
      </c>
      <c r="I25" s="19">
        <v>0</v>
      </c>
      <c r="J25" s="19">
        <v>0</v>
      </c>
      <c r="K25" s="19">
        <v>0</v>
      </c>
      <c r="L25" s="19">
        <f>L31</f>
        <v>1700</v>
      </c>
    </row>
    <row r="26" spans="1:12" ht="21.75" customHeight="1" x14ac:dyDescent="0.25">
      <c r="A26" s="9"/>
      <c r="B26" s="9"/>
      <c r="C26" s="9"/>
      <c r="D26" s="18" t="s">
        <v>14</v>
      </c>
      <c r="E26" s="19">
        <f>E32</f>
        <v>2117</v>
      </c>
      <c r="F26" s="19">
        <f>F32</f>
        <v>2150</v>
      </c>
      <c r="G26" s="19">
        <f>G32</f>
        <v>2036</v>
      </c>
      <c r="H26" s="19">
        <f>H32</f>
        <v>2885</v>
      </c>
      <c r="I26" s="19">
        <f>I32</f>
        <v>2320</v>
      </c>
      <c r="J26" s="19">
        <f>J32</f>
        <v>2320</v>
      </c>
      <c r="K26" s="19">
        <f>K32</f>
        <v>2320</v>
      </c>
      <c r="L26" s="19">
        <f>L32</f>
        <v>16148</v>
      </c>
    </row>
    <row r="27" spans="1:12" ht="15" customHeight="1" x14ac:dyDescent="0.25">
      <c r="A27" s="9"/>
      <c r="B27" s="9"/>
      <c r="C27" s="9" t="s">
        <v>15</v>
      </c>
      <c r="D27" s="18" t="s">
        <v>7</v>
      </c>
      <c r="E27" s="19">
        <f>E33+E58+E89+E119</f>
        <v>42021.971999999994</v>
      </c>
      <c r="F27" s="19">
        <f>F33+F58+F89+F28+F29+F132</f>
        <v>74365.23</v>
      </c>
      <c r="G27" s="19">
        <f>G33+G58+G89+G154</f>
        <v>41921</v>
      </c>
      <c r="H27" s="19">
        <f>H33+H58+H89+H154+H129+H164</f>
        <v>47147.200000000004</v>
      </c>
      <c r="I27" s="19">
        <f>I33+I58+I89+I154</f>
        <v>44614.8</v>
      </c>
      <c r="J27" s="19">
        <f>J33+J58+J89+J154</f>
        <v>43614.8</v>
      </c>
      <c r="K27" s="19">
        <f>K33+K58+K89+K154</f>
        <v>43259.8</v>
      </c>
      <c r="L27" s="19">
        <f>L33+L58+L89+L119+L129+L154+L31+L164+K28</f>
        <v>336944.80200000003</v>
      </c>
    </row>
    <row r="28" spans="1:12" ht="31.5" customHeight="1" x14ac:dyDescent="0.25">
      <c r="A28" s="9"/>
      <c r="B28" s="9"/>
      <c r="C28" s="9"/>
      <c r="D28" s="18" t="s">
        <v>10</v>
      </c>
      <c r="E28" s="19">
        <f>E34+E59+E90+E120</f>
        <v>1540</v>
      </c>
      <c r="F28" s="19">
        <f>F34+F59+F90+F130</f>
        <v>32310.3</v>
      </c>
      <c r="G28" s="19">
        <f>G34+G59+G90</f>
        <v>0</v>
      </c>
      <c r="H28" s="19">
        <f>H150</f>
        <v>1129.9000000000001</v>
      </c>
      <c r="I28" s="19">
        <f>I34+I59+I90</f>
        <v>0</v>
      </c>
      <c r="J28" s="19">
        <f>J34+J59+J90</f>
        <v>0</v>
      </c>
      <c r="K28" s="19">
        <f>K34+K59+K90</f>
        <v>0</v>
      </c>
      <c r="L28" s="19">
        <f>L34+L59+L90+L120+L130</f>
        <v>34980.199999999997</v>
      </c>
    </row>
    <row r="29" spans="1:12" ht="34.5" customHeight="1" x14ac:dyDescent="0.25">
      <c r="A29" s="9"/>
      <c r="B29" s="9"/>
      <c r="C29" s="9"/>
      <c r="D29" s="18" t="s">
        <v>11</v>
      </c>
      <c r="E29" s="19">
        <f>E35+E60+E91</f>
        <v>12.52</v>
      </c>
      <c r="F29" s="19">
        <f>F35+F60+F91+F131</f>
        <v>326.39999999999998</v>
      </c>
      <c r="G29" s="19">
        <f>G35+G60+G91</f>
        <v>0</v>
      </c>
      <c r="H29" s="19">
        <f>H35+H60+H91+H156+H151+H166</f>
        <v>764.59999999999991</v>
      </c>
      <c r="I29" s="19">
        <f t="shared" ref="I29:K30" si="4">I35+I60+I91+I156</f>
        <v>175</v>
      </c>
      <c r="J29" s="19">
        <f t="shared" si="4"/>
        <v>175</v>
      </c>
      <c r="K29" s="19">
        <f t="shared" si="4"/>
        <v>175</v>
      </c>
      <c r="L29" s="19">
        <f>L35+L60+L91+L121+L131+L156+L166</f>
        <v>1628.52</v>
      </c>
    </row>
    <row r="30" spans="1:12" ht="48" customHeight="1" x14ac:dyDescent="0.25">
      <c r="A30" s="9"/>
      <c r="B30" s="9"/>
      <c r="C30" s="9"/>
      <c r="D30" s="18" t="s">
        <v>12</v>
      </c>
      <c r="E30" s="19">
        <f>E36+E61+E92</f>
        <v>38352.45199999999</v>
      </c>
      <c r="F30" s="19">
        <f>F36+F61+F92+F132</f>
        <v>39578.53</v>
      </c>
      <c r="G30" s="19">
        <f>G36+G61+G92</f>
        <v>39885</v>
      </c>
      <c r="H30" s="19">
        <f>H36+H61+H92+H157+H152+H167</f>
        <v>40667.699999999997</v>
      </c>
      <c r="I30" s="19">
        <f t="shared" si="4"/>
        <v>42119.8</v>
      </c>
      <c r="J30" s="19">
        <f t="shared" si="4"/>
        <v>41119.800000000003</v>
      </c>
      <c r="K30" s="19">
        <f t="shared" si="4"/>
        <v>40764.800000000003</v>
      </c>
      <c r="L30" s="19">
        <f>L36+L61+L92+L122+L132+L162+L167</f>
        <v>282488.08199999999</v>
      </c>
    </row>
    <row r="31" spans="1:12" ht="48" customHeight="1" x14ac:dyDescent="0.25">
      <c r="A31" s="9"/>
      <c r="B31" s="9"/>
      <c r="C31" s="9"/>
      <c r="D31" s="18" t="s">
        <v>13</v>
      </c>
      <c r="E31" s="19">
        <v>0</v>
      </c>
      <c r="F31" s="19">
        <v>0</v>
      </c>
      <c r="G31" s="19">
        <v>0</v>
      </c>
      <c r="H31" s="19">
        <f>H62</f>
        <v>1700</v>
      </c>
      <c r="I31" s="19">
        <v>0</v>
      </c>
      <c r="J31" s="19">
        <v>0</v>
      </c>
      <c r="K31" s="19">
        <v>0</v>
      </c>
      <c r="L31" s="19">
        <f>H31</f>
        <v>1700</v>
      </c>
    </row>
    <row r="32" spans="1:12" ht="20.25" customHeight="1" x14ac:dyDescent="0.25">
      <c r="A32" s="9"/>
      <c r="B32" s="9"/>
      <c r="C32" s="9"/>
      <c r="D32" s="18" t="s">
        <v>14</v>
      </c>
      <c r="E32" s="19">
        <f>E37+E93+E63</f>
        <v>2117</v>
      </c>
      <c r="F32" s="19">
        <f>F37+F93+F63</f>
        <v>2150</v>
      </c>
      <c r="G32" s="19">
        <f>G37+G93+G63</f>
        <v>2036</v>
      </c>
      <c r="H32" s="19">
        <f>H37+H93+H63+H168</f>
        <v>2885</v>
      </c>
      <c r="I32" s="19">
        <f>I37+I93+I63</f>
        <v>2320</v>
      </c>
      <c r="J32" s="19">
        <f>J37+J93+J63</f>
        <v>2320</v>
      </c>
      <c r="K32" s="19">
        <f>K37+K93+K63</f>
        <v>2320</v>
      </c>
      <c r="L32" s="19">
        <f>L37+L93+L63+L168</f>
        <v>16148</v>
      </c>
    </row>
    <row r="33" spans="1:12" ht="15" customHeight="1" x14ac:dyDescent="0.25">
      <c r="A33" s="9" t="s">
        <v>18</v>
      </c>
      <c r="B33" s="9" t="s">
        <v>19</v>
      </c>
      <c r="C33" s="9" t="s">
        <v>15</v>
      </c>
      <c r="D33" s="18" t="s">
        <v>7</v>
      </c>
      <c r="E33" s="19">
        <f t="shared" ref="E33:L33" si="5">E34+E35+E36+E37</f>
        <v>11476.919</v>
      </c>
      <c r="F33" s="19">
        <f t="shared" si="5"/>
        <v>12201.8</v>
      </c>
      <c r="G33" s="19">
        <f t="shared" si="5"/>
        <v>11505.33</v>
      </c>
      <c r="H33" s="19">
        <f t="shared" si="5"/>
        <v>12330.8</v>
      </c>
      <c r="I33" s="19">
        <f t="shared" si="5"/>
        <v>12229.7</v>
      </c>
      <c r="J33" s="19">
        <f t="shared" si="5"/>
        <v>12129.7</v>
      </c>
      <c r="K33" s="19">
        <f t="shared" si="5"/>
        <v>12052.7</v>
      </c>
      <c r="L33" s="19">
        <f t="shared" si="5"/>
        <v>83926.948999999979</v>
      </c>
    </row>
    <row r="34" spans="1:12" ht="33" customHeight="1" x14ac:dyDescent="0.25">
      <c r="A34" s="9"/>
      <c r="B34" s="9"/>
      <c r="C34" s="9"/>
      <c r="D34" s="18" t="s">
        <v>10</v>
      </c>
      <c r="E34" s="19">
        <f t="shared" ref="E34:K35" si="6">E39+E44+E49+E54</f>
        <v>150</v>
      </c>
      <c r="F34" s="19">
        <f t="shared" si="6"/>
        <v>0</v>
      </c>
      <c r="G34" s="19">
        <f t="shared" si="6"/>
        <v>0</v>
      </c>
      <c r="H34" s="19">
        <f t="shared" si="6"/>
        <v>0</v>
      </c>
      <c r="I34" s="19">
        <f t="shared" si="6"/>
        <v>0</v>
      </c>
      <c r="J34" s="19">
        <f t="shared" si="6"/>
        <v>0</v>
      </c>
      <c r="K34" s="19">
        <f t="shared" si="6"/>
        <v>0</v>
      </c>
      <c r="L34" s="19">
        <f>SUM(E34:J34)</f>
        <v>150</v>
      </c>
    </row>
    <row r="35" spans="1:12" ht="30.75" customHeight="1" x14ac:dyDescent="0.25">
      <c r="A35" s="9"/>
      <c r="B35" s="9"/>
      <c r="C35" s="9"/>
      <c r="D35" s="18" t="s">
        <v>11</v>
      </c>
      <c r="E35" s="19">
        <f t="shared" si="6"/>
        <v>1.51</v>
      </c>
      <c r="F35" s="19">
        <f t="shared" si="6"/>
        <v>0</v>
      </c>
      <c r="G35" s="19">
        <f t="shared" si="6"/>
        <v>0</v>
      </c>
      <c r="H35" s="19">
        <f t="shared" si="6"/>
        <v>0</v>
      </c>
      <c r="I35" s="19">
        <f t="shared" si="6"/>
        <v>0</v>
      </c>
      <c r="J35" s="19">
        <f t="shared" si="6"/>
        <v>0</v>
      </c>
      <c r="K35" s="19">
        <f t="shared" si="6"/>
        <v>0</v>
      </c>
      <c r="L35" s="19">
        <f>SUM(E35:J35)</f>
        <v>1.51</v>
      </c>
    </row>
    <row r="36" spans="1:12" ht="46.5" customHeight="1" x14ac:dyDescent="0.25">
      <c r="A36" s="9"/>
      <c r="B36" s="9"/>
      <c r="C36" s="9"/>
      <c r="D36" s="18" t="s">
        <v>12</v>
      </c>
      <c r="E36" s="19">
        <f>E41+E46+E51+E56</f>
        <v>11320.409</v>
      </c>
      <c r="F36" s="19">
        <v>12196.8</v>
      </c>
      <c r="G36" s="19">
        <f t="shared" ref="G36:K37" si="7">G41+G46+G51+G56</f>
        <v>11500.33</v>
      </c>
      <c r="H36" s="19">
        <f t="shared" si="7"/>
        <v>12325.8</v>
      </c>
      <c r="I36" s="19">
        <f t="shared" si="7"/>
        <v>12224.7</v>
      </c>
      <c r="J36" s="19">
        <f t="shared" si="7"/>
        <v>12124.7</v>
      </c>
      <c r="K36" s="19">
        <f t="shared" si="7"/>
        <v>12047.7</v>
      </c>
      <c r="L36" s="19">
        <f>SUM(E36:K36)</f>
        <v>83740.438999999984</v>
      </c>
    </row>
    <row r="37" spans="1:12" ht="23.25" customHeight="1" x14ac:dyDescent="0.25">
      <c r="A37" s="9"/>
      <c r="B37" s="9"/>
      <c r="C37" s="9"/>
      <c r="D37" s="18" t="s">
        <v>14</v>
      </c>
      <c r="E37" s="19">
        <f>E42+E47+E52+E57</f>
        <v>5</v>
      </c>
      <c r="F37" s="19">
        <f>F42+F47+F52+F57</f>
        <v>5</v>
      </c>
      <c r="G37" s="19">
        <f t="shared" si="7"/>
        <v>5</v>
      </c>
      <c r="H37" s="19">
        <f t="shared" si="7"/>
        <v>5</v>
      </c>
      <c r="I37" s="19">
        <f t="shared" si="7"/>
        <v>5</v>
      </c>
      <c r="J37" s="19">
        <f t="shared" si="7"/>
        <v>5</v>
      </c>
      <c r="K37" s="19">
        <f t="shared" si="7"/>
        <v>5</v>
      </c>
      <c r="L37" s="19">
        <f>L42+L47+L52+L57</f>
        <v>35</v>
      </c>
    </row>
    <row r="38" spans="1:12" ht="15" customHeight="1" x14ac:dyDescent="0.25">
      <c r="A38" s="9" t="s">
        <v>20</v>
      </c>
      <c r="B38" s="9" t="s">
        <v>21</v>
      </c>
      <c r="C38" s="9" t="s">
        <v>15</v>
      </c>
      <c r="D38" s="18" t="s">
        <v>7</v>
      </c>
      <c r="E38" s="19">
        <f t="shared" ref="E38:L38" si="8">E39+E40+E41+E42</f>
        <v>11325.33</v>
      </c>
      <c r="F38" s="19">
        <f t="shared" si="8"/>
        <v>12201.8</v>
      </c>
      <c r="G38" s="19">
        <f t="shared" si="8"/>
        <v>11505.33</v>
      </c>
      <c r="H38" s="19">
        <f t="shared" si="8"/>
        <v>12330.8</v>
      </c>
      <c r="I38" s="19">
        <f t="shared" si="8"/>
        <v>12229.7</v>
      </c>
      <c r="J38" s="19">
        <f t="shared" si="8"/>
        <v>12129.7</v>
      </c>
      <c r="K38" s="19">
        <f t="shared" si="8"/>
        <v>12052.7</v>
      </c>
      <c r="L38" s="19">
        <f t="shared" si="8"/>
        <v>83775.359999999986</v>
      </c>
    </row>
    <row r="39" spans="1:12" ht="33" customHeight="1" x14ac:dyDescent="0.25">
      <c r="A39" s="9"/>
      <c r="B39" s="9"/>
      <c r="C39" s="9"/>
      <c r="D39" s="18" t="s">
        <v>10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f>SUM(E39:I39)</f>
        <v>0</v>
      </c>
    </row>
    <row r="40" spans="1:12" ht="33" customHeight="1" x14ac:dyDescent="0.25">
      <c r="A40" s="9"/>
      <c r="B40" s="9"/>
      <c r="C40" s="9"/>
      <c r="D40" s="18" t="s">
        <v>11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</row>
    <row r="41" spans="1:12" ht="45.75" customHeight="1" x14ac:dyDescent="0.25">
      <c r="A41" s="9"/>
      <c r="B41" s="9"/>
      <c r="C41" s="9"/>
      <c r="D41" s="18" t="s">
        <v>12</v>
      </c>
      <c r="E41" s="20">
        <v>11320.33</v>
      </c>
      <c r="F41" s="20">
        <v>12196.8</v>
      </c>
      <c r="G41" s="20">
        <v>11500.33</v>
      </c>
      <c r="H41" s="20">
        <v>12325.8</v>
      </c>
      <c r="I41" s="20">
        <v>12224.7</v>
      </c>
      <c r="J41" s="20">
        <v>12124.7</v>
      </c>
      <c r="K41" s="20">
        <v>12047.7</v>
      </c>
      <c r="L41" s="20">
        <f>SUM(E41:K41)</f>
        <v>83740.359999999986</v>
      </c>
    </row>
    <row r="42" spans="1:12" ht="21" customHeight="1" x14ac:dyDescent="0.25">
      <c r="A42" s="9"/>
      <c r="B42" s="9"/>
      <c r="C42" s="9"/>
      <c r="D42" s="18" t="s">
        <v>14</v>
      </c>
      <c r="E42" s="20">
        <v>5</v>
      </c>
      <c r="F42" s="20">
        <v>5</v>
      </c>
      <c r="G42" s="20">
        <v>5</v>
      </c>
      <c r="H42" s="21">
        <v>5</v>
      </c>
      <c r="I42" s="20">
        <v>5</v>
      </c>
      <c r="J42" s="20">
        <v>5</v>
      </c>
      <c r="K42" s="20">
        <v>5</v>
      </c>
      <c r="L42" s="20">
        <f>SUM(E42:K42)</f>
        <v>35</v>
      </c>
    </row>
    <row r="43" spans="1:12" ht="15" customHeight="1" x14ac:dyDescent="0.25">
      <c r="A43" s="9" t="s">
        <v>22</v>
      </c>
      <c r="B43" s="9" t="s">
        <v>23</v>
      </c>
      <c r="C43" s="9" t="s">
        <v>24</v>
      </c>
      <c r="D43" s="18" t="s">
        <v>7</v>
      </c>
      <c r="E43" s="19">
        <f t="shared" ref="E43:J43" si="9">E44+E45+E46+E47</f>
        <v>0</v>
      </c>
      <c r="F43" s="19">
        <f t="shared" si="9"/>
        <v>0</v>
      </c>
      <c r="G43" s="19">
        <f t="shared" si="9"/>
        <v>0</v>
      </c>
      <c r="H43" s="19">
        <f t="shared" si="9"/>
        <v>0</v>
      </c>
      <c r="I43" s="19">
        <f t="shared" si="9"/>
        <v>0</v>
      </c>
      <c r="J43" s="19">
        <f t="shared" si="9"/>
        <v>0</v>
      </c>
      <c r="K43" s="19"/>
      <c r="L43" s="19">
        <f>SUM(E43:J43)</f>
        <v>0</v>
      </c>
    </row>
    <row r="44" spans="1:12" ht="32.25" customHeight="1" x14ac:dyDescent="0.25">
      <c r="A44" s="9"/>
      <c r="B44" s="9"/>
      <c r="C44" s="9"/>
      <c r="D44" s="18" t="s">
        <v>10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</row>
    <row r="45" spans="1:12" ht="34.5" customHeight="1" x14ac:dyDescent="0.25">
      <c r="A45" s="9"/>
      <c r="B45" s="9"/>
      <c r="C45" s="9"/>
      <c r="D45" s="18" t="s">
        <v>11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</row>
    <row r="46" spans="1:12" ht="48" customHeight="1" x14ac:dyDescent="0.25">
      <c r="A46" s="9"/>
      <c r="B46" s="9"/>
      <c r="C46" s="9"/>
      <c r="D46" s="18" t="s">
        <v>12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</row>
    <row r="47" spans="1:12" ht="21.75" customHeight="1" x14ac:dyDescent="0.25">
      <c r="A47" s="9"/>
      <c r="B47" s="9"/>
      <c r="C47" s="9"/>
      <c r="D47" s="18" t="s">
        <v>14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</row>
    <row r="48" spans="1:12" ht="15" customHeight="1" x14ac:dyDescent="0.25">
      <c r="A48" s="9" t="s">
        <v>25</v>
      </c>
      <c r="B48" s="9" t="s">
        <v>26</v>
      </c>
      <c r="C48" s="9" t="s">
        <v>15</v>
      </c>
      <c r="D48" s="18" t="s">
        <v>7</v>
      </c>
      <c r="E48" s="19">
        <f t="shared" ref="E48:L48" si="10">E49+E50+E51+E52</f>
        <v>0</v>
      </c>
      <c r="F48" s="19">
        <f t="shared" si="10"/>
        <v>0</v>
      </c>
      <c r="G48" s="19">
        <f t="shared" si="10"/>
        <v>0</v>
      </c>
      <c r="H48" s="19">
        <f t="shared" si="10"/>
        <v>0</v>
      </c>
      <c r="I48" s="19">
        <f t="shared" si="10"/>
        <v>0</v>
      </c>
      <c r="J48" s="19">
        <f t="shared" si="10"/>
        <v>0</v>
      </c>
      <c r="K48" s="19">
        <f t="shared" si="10"/>
        <v>0</v>
      </c>
      <c r="L48" s="19">
        <f t="shared" si="10"/>
        <v>0</v>
      </c>
    </row>
    <row r="49" spans="1:12" ht="33" customHeight="1" x14ac:dyDescent="0.25">
      <c r="A49" s="9"/>
      <c r="B49" s="9"/>
      <c r="C49" s="9"/>
      <c r="D49" s="18" t="s">
        <v>10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</row>
    <row r="50" spans="1:12" ht="35.25" customHeight="1" x14ac:dyDescent="0.25">
      <c r="A50" s="9"/>
      <c r="B50" s="9"/>
      <c r="C50" s="9"/>
      <c r="D50" s="18" t="s">
        <v>11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f>SUM(E50:J50)</f>
        <v>0</v>
      </c>
    </row>
    <row r="51" spans="1:12" ht="48.75" customHeight="1" x14ac:dyDescent="0.25">
      <c r="A51" s="9"/>
      <c r="B51" s="9"/>
      <c r="C51" s="9"/>
      <c r="D51" s="18" t="s">
        <v>12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f>SUM(E51:J51)</f>
        <v>0</v>
      </c>
    </row>
    <row r="52" spans="1:12" ht="21" customHeight="1" x14ac:dyDescent="0.25">
      <c r="A52" s="9"/>
      <c r="B52" s="9"/>
      <c r="C52" s="9"/>
      <c r="D52" s="18" t="s">
        <v>27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f>SUM(E52:J52)</f>
        <v>0</v>
      </c>
    </row>
    <row r="53" spans="1:12" ht="15" customHeight="1" x14ac:dyDescent="0.25">
      <c r="A53" s="9" t="s">
        <v>28</v>
      </c>
      <c r="B53" s="9" t="s">
        <v>29</v>
      </c>
      <c r="C53" s="9" t="s">
        <v>30</v>
      </c>
      <c r="D53" s="18" t="s">
        <v>7</v>
      </c>
      <c r="E53" s="19">
        <f t="shared" ref="E53:L53" si="11">E54+E55+E56+E57</f>
        <v>151.589</v>
      </c>
      <c r="F53" s="19">
        <f t="shared" si="11"/>
        <v>0</v>
      </c>
      <c r="G53" s="19">
        <f t="shared" si="11"/>
        <v>0</v>
      </c>
      <c r="H53" s="19">
        <f t="shared" si="11"/>
        <v>0</v>
      </c>
      <c r="I53" s="19">
        <f t="shared" si="11"/>
        <v>0</v>
      </c>
      <c r="J53" s="19">
        <f t="shared" si="11"/>
        <v>0</v>
      </c>
      <c r="K53" s="19">
        <f t="shared" si="11"/>
        <v>0</v>
      </c>
      <c r="L53" s="19">
        <f t="shared" si="11"/>
        <v>0</v>
      </c>
    </row>
    <row r="54" spans="1:12" ht="31.5" customHeight="1" x14ac:dyDescent="0.25">
      <c r="A54" s="9"/>
      <c r="B54" s="9"/>
      <c r="C54" s="9"/>
      <c r="D54" s="18" t="s">
        <v>10</v>
      </c>
      <c r="E54" s="20">
        <v>150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</row>
    <row r="55" spans="1:12" ht="33" customHeight="1" x14ac:dyDescent="0.25">
      <c r="A55" s="9"/>
      <c r="B55" s="9"/>
      <c r="C55" s="9"/>
      <c r="D55" s="18" t="s">
        <v>11</v>
      </c>
      <c r="E55" s="20">
        <v>1.51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</row>
    <row r="56" spans="1:12" ht="48" customHeight="1" x14ac:dyDescent="0.25">
      <c r="A56" s="9"/>
      <c r="B56" s="9"/>
      <c r="C56" s="9"/>
      <c r="D56" s="18" t="s">
        <v>12</v>
      </c>
      <c r="E56" s="20">
        <v>7.9000000000000001E-2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</row>
    <row r="57" spans="1:12" ht="16.5" customHeight="1" x14ac:dyDescent="0.25">
      <c r="A57" s="9"/>
      <c r="B57" s="9"/>
      <c r="C57" s="9"/>
      <c r="D57" s="18" t="s">
        <v>27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</row>
    <row r="58" spans="1:12" ht="15" customHeight="1" x14ac:dyDescent="0.25">
      <c r="A58" s="9" t="s">
        <v>31</v>
      </c>
      <c r="B58" s="9" t="s">
        <v>32</v>
      </c>
      <c r="C58" s="9" t="s">
        <v>15</v>
      </c>
      <c r="D58" s="18" t="s">
        <v>7</v>
      </c>
      <c r="E58" s="19">
        <f>E59+E60+E61+E63</f>
        <v>26146.852999999996</v>
      </c>
      <c r="F58" s="19">
        <f>F59+F60+F61+F63</f>
        <v>26143.03</v>
      </c>
      <c r="G58" s="19">
        <f>G59+G60+G61+G63</f>
        <v>26923.57</v>
      </c>
      <c r="H58" s="19">
        <f>H59+H60+H61+H63+H62</f>
        <v>29098.66</v>
      </c>
      <c r="I58" s="19">
        <f>I59+I60+I61+I63</f>
        <v>28450.2</v>
      </c>
      <c r="J58" s="19">
        <f>J59+J60+J61+J63</f>
        <v>28150.2</v>
      </c>
      <c r="K58" s="19">
        <f>K59+K60+K61+K63</f>
        <v>27872.2</v>
      </c>
      <c r="L58" s="19">
        <f>L59+L60+L61+L63</f>
        <v>191084.71300000002</v>
      </c>
    </row>
    <row r="59" spans="1:12" ht="31.5" customHeight="1" x14ac:dyDescent="0.25">
      <c r="A59" s="9"/>
      <c r="B59" s="9"/>
      <c r="C59" s="9"/>
      <c r="D59" s="18" t="s">
        <v>10</v>
      </c>
      <c r="E59" s="19">
        <f t="shared" ref="E59:K61" si="12">E65+E71+E76+E81+E85</f>
        <v>1090</v>
      </c>
      <c r="F59" s="19">
        <f t="shared" si="12"/>
        <v>0</v>
      </c>
      <c r="G59" s="19">
        <f t="shared" si="12"/>
        <v>0</v>
      </c>
      <c r="H59" s="19">
        <f t="shared" si="12"/>
        <v>0</v>
      </c>
      <c r="I59" s="19">
        <f t="shared" si="12"/>
        <v>0</v>
      </c>
      <c r="J59" s="19">
        <f t="shared" si="12"/>
        <v>0</v>
      </c>
      <c r="K59" s="19">
        <f t="shared" si="12"/>
        <v>0</v>
      </c>
      <c r="L59" s="19">
        <f>SUM(E59:J59)</f>
        <v>1090</v>
      </c>
    </row>
    <row r="60" spans="1:12" ht="36.75" customHeight="1" x14ac:dyDescent="0.25">
      <c r="A60" s="9"/>
      <c r="B60" s="9"/>
      <c r="C60" s="9"/>
      <c r="D60" s="18" t="s">
        <v>11</v>
      </c>
      <c r="E60" s="19">
        <f t="shared" si="12"/>
        <v>11.01</v>
      </c>
      <c r="F60" s="19">
        <f t="shared" si="12"/>
        <v>0</v>
      </c>
      <c r="G60" s="19">
        <f t="shared" si="12"/>
        <v>0</v>
      </c>
      <c r="H60" s="19">
        <f t="shared" si="12"/>
        <v>0</v>
      </c>
      <c r="I60" s="19">
        <f t="shared" si="12"/>
        <v>0</v>
      </c>
      <c r="J60" s="19">
        <f t="shared" si="12"/>
        <v>0</v>
      </c>
      <c r="K60" s="19">
        <f t="shared" si="12"/>
        <v>0</v>
      </c>
      <c r="L60" s="19">
        <f>SUM(E60:J60)</f>
        <v>11.01</v>
      </c>
    </row>
    <row r="61" spans="1:12" ht="47.25" customHeight="1" x14ac:dyDescent="0.25">
      <c r="A61" s="9"/>
      <c r="B61" s="9"/>
      <c r="C61" s="9"/>
      <c r="D61" s="18" t="s">
        <v>12</v>
      </c>
      <c r="E61" s="19">
        <f t="shared" si="12"/>
        <v>22950.842999999997</v>
      </c>
      <c r="F61" s="19">
        <f t="shared" si="12"/>
        <v>24048.03</v>
      </c>
      <c r="G61" s="19">
        <f t="shared" si="12"/>
        <v>24978.57</v>
      </c>
      <c r="H61" s="19">
        <f t="shared" si="12"/>
        <v>24753.66</v>
      </c>
      <c r="I61" s="19">
        <f t="shared" si="12"/>
        <v>26235.200000000001</v>
      </c>
      <c r="J61" s="19">
        <f t="shared" si="12"/>
        <v>25935.200000000001</v>
      </c>
      <c r="K61" s="19">
        <f t="shared" si="12"/>
        <v>25657.200000000001</v>
      </c>
      <c r="L61" s="19">
        <f>SUM(E61:K61)</f>
        <v>174558.70300000001</v>
      </c>
    </row>
    <row r="62" spans="1:12" ht="47.25" customHeight="1" x14ac:dyDescent="0.25">
      <c r="A62" s="9"/>
      <c r="B62" s="9"/>
      <c r="C62" s="9"/>
      <c r="D62" s="18" t="s">
        <v>13</v>
      </c>
      <c r="E62" s="19">
        <v>0</v>
      </c>
      <c r="F62" s="19">
        <v>0</v>
      </c>
      <c r="G62" s="19">
        <v>0</v>
      </c>
      <c r="H62" s="19">
        <f>H68</f>
        <v>1700</v>
      </c>
      <c r="I62" s="19">
        <v>0</v>
      </c>
      <c r="J62" s="19">
        <v>0</v>
      </c>
      <c r="K62" s="19">
        <v>0</v>
      </c>
      <c r="L62" s="19">
        <f>SUM(E62:J62)</f>
        <v>1700</v>
      </c>
    </row>
    <row r="63" spans="1:12" ht="21.75" customHeight="1" x14ac:dyDescent="0.25">
      <c r="A63" s="9"/>
      <c r="B63" s="9"/>
      <c r="C63" s="9"/>
      <c r="D63" s="18" t="s">
        <v>14</v>
      </c>
      <c r="E63" s="19">
        <f t="shared" ref="E63:K63" si="13">E69+E74+E79+E88</f>
        <v>2095</v>
      </c>
      <c r="F63" s="19">
        <f t="shared" si="13"/>
        <v>2095</v>
      </c>
      <c r="G63" s="19">
        <f t="shared" si="13"/>
        <v>1945</v>
      </c>
      <c r="H63" s="19">
        <f t="shared" si="13"/>
        <v>2645</v>
      </c>
      <c r="I63" s="19">
        <f t="shared" si="13"/>
        <v>2215</v>
      </c>
      <c r="J63" s="19">
        <f t="shared" si="13"/>
        <v>2215</v>
      </c>
      <c r="K63" s="19">
        <f t="shared" si="13"/>
        <v>2215</v>
      </c>
      <c r="L63" s="19">
        <f>SUM(E63:K63)</f>
        <v>15425</v>
      </c>
    </row>
    <row r="64" spans="1:12" ht="15" customHeight="1" x14ac:dyDescent="0.25">
      <c r="A64" s="9" t="s">
        <v>33</v>
      </c>
      <c r="B64" s="9" t="s">
        <v>34</v>
      </c>
      <c r="C64" s="9" t="s">
        <v>15</v>
      </c>
      <c r="D64" s="18" t="s">
        <v>7</v>
      </c>
      <c r="E64" s="19">
        <f>E65+E66+E67+E69</f>
        <v>24895.26</v>
      </c>
      <c r="F64" s="19">
        <f>F65+F66+F67+F69</f>
        <v>25943.03</v>
      </c>
      <c r="G64" s="19">
        <f>G65+G66+G67+G69</f>
        <v>26913.57</v>
      </c>
      <c r="H64" s="19">
        <f>H65+H66+H67+H69+H68</f>
        <v>28898.66</v>
      </c>
      <c r="I64" s="19">
        <f>I65+I66+I67+I69</f>
        <v>28250.2</v>
      </c>
      <c r="J64" s="19">
        <f>J65+J66+J67+J69</f>
        <v>27950.2</v>
      </c>
      <c r="K64" s="19">
        <f>K65+K66+K67+K69</f>
        <v>27672.2</v>
      </c>
      <c r="L64" s="19">
        <f>L65+L66+L67+L69+L68</f>
        <v>190523.12</v>
      </c>
    </row>
    <row r="65" spans="1:12" ht="31.5" customHeight="1" x14ac:dyDescent="0.25">
      <c r="A65" s="9"/>
      <c r="B65" s="9"/>
      <c r="C65" s="9"/>
      <c r="D65" s="18" t="s">
        <v>10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</row>
    <row r="66" spans="1:12" ht="30.75" customHeight="1" x14ac:dyDescent="0.25">
      <c r="A66" s="9"/>
      <c r="B66" s="9"/>
      <c r="C66" s="9"/>
      <c r="D66" s="18" t="s">
        <v>11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</row>
    <row r="67" spans="1:12" ht="48.75" customHeight="1" x14ac:dyDescent="0.25">
      <c r="A67" s="9"/>
      <c r="B67" s="9"/>
      <c r="C67" s="9"/>
      <c r="D67" s="18" t="s">
        <v>12</v>
      </c>
      <c r="E67" s="20">
        <v>22950.26</v>
      </c>
      <c r="F67" s="20">
        <v>24048.03</v>
      </c>
      <c r="G67" s="20">
        <v>24978.57</v>
      </c>
      <c r="H67" s="20">
        <v>24753.66</v>
      </c>
      <c r="I67" s="20">
        <v>26235.200000000001</v>
      </c>
      <c r="J67" s="20">
        <v>25935.200000000001</v>
      </c>
      <c r="K67" s="20">
        <v>25657.200000000001</v>
      </c>
      <c r="L67" s="20">
        <f>SUM(E67:K67)</f>
        <v>174558.12</v>
      </c>
    </row>
    <row r="68" spans="1:12" ht="48.75" customHeight="1" x14ac:dyDescent="0.25">
      <c r="A68" s="9"/>
      <c r="B68" s="9"/>
      <c r="C68" s="9"/>
      <c r="D68" s="18" t="s">
        <v>13</v>
      </c>
      <c r="E68" s="20">
        <v>0</v>
      </c>
      <c r="F68" s="20">
        <v>0</v>
      </c>
      <c r="G68" s="20">
        <v>0</v>
      </c>
      <c r="H68" s="20">
        <v>1700</v>
      </c>
      <c r="I68" s="20">
        <v>0</v>
      </c>
      <c r="J68" s="20">
        <v>0</v>
      </c>
      <c r="K68" s="20">
        <v>0</v>
      </c>
      <c r="L68" s="20">
        <f>SUM(E68:J68)</f>
        <v>1700</v>
      </c>
    </row>
    <row r="69" spans="1:12" ht="23.25" customHeight="1" x14ac:dyDescent="0.25">
      <c r="A69" s="9"/>
      <c r="B69" s="9"/>
      <c r="C69" s="9"/>
      <c r="D69" s="18" t="s">
        <v>14</v>
      </c>
      <c r="E69" s="20">
        <v>1945</v>
      </c>
      <c r="F69" s="20">
        <v>1895</v>
      </c>
      <c r="G69" s="20">
        <v>1935</v>
      </c>
      <c r="H69" s="20">
        <v>2445</v>
      </c>
      <c r="I69" s="20">
        <v>2015</v>
      </c>
      <c r="J69" s="20">
        <v>2015</v>
      </c>
      <c r="K69" s="20">
        <v>2015</v>
      </c>
      <c r="L69" s="20">
        <f>SUM(E69:K69)</f>
        <v>14265</v>
      </c>
    </row>
    <row r="70" spans="1:12" ht="15" customHeight="1" x14ac:dyDescent="0.25">
      <c r="A70" s="9" t="s">
        <v>35</v>
      </c>
      <c r="B70" s="9" t="s">
        <v>36</v>
      </c>
      <c r="C70" s="9" t="s">
        <v>15</v>
      </c>
      <c r="D70" s="18" t="s">
        <v>7</v>
      </c>
      <c r="E70" s="19">
        <f t="shared" ref="E70:L70" si="14">E71+E72+E73+E74</f>
        <v>0</v>
      </c>
      <c r="F70" s="19">
        <f t="shared" si="14"/>
        <v>0</v>
      </c>
      <c r="G70" s="19">
        <f t="shared" si="14"/>
        <v>0</v>
      </c>
      <c r="H70" s="19">
        <f t="shared" si="14"/>
        <v>0</v>
      </c>
      <c r="I70" s="19">
        <f t="shared" si="14"/>
        <v>0</v>
      </c>
      <c r="J70" s="19">
        <f t="shared" si="14"/>
        <v>0</v>
      </c>
      <c r="K70" s="19">
        <f t="shared" si="14"/>
        <v>0</v>
      </c>
      <c r="L70" s="19">
        <f t="shared" si="14"/>
        <v>0</v>
      </c>
    </row>
    <row r="71" spans="1:12" ht="30.75" customHeight="1" x14ac:dyDescent="0.25">
      <c r="A71" s="9"/>
      <c r="B71" s="9"/>
      <c r="C71" s="9"/>
      <c r="D71" s="18" t="s">
        <v>10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</row>
    <row r="72" spans="1:12" ht="33.75" customHeight="1" x14ac:dyDescent="0.25">
      <c r="A72" s="9"/>
      <c r="B72" s="9"/>
      <c r="C72" s="9"/>
      <c r="D72" s="18" t="s">
        <v>11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</row>
    <row r="73" spans="1:12" ht="46.5" customHeight="1" x14ac:dyDescent="0.25">
      <c r="A73" s="9"/>
      <c r="B73" s="9"/>
      <c r="C73" s="9"/>
      <c r="D73" s="18" t="s">
        <v>12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</row>
    <row r="74" spans="1:12" ht="21.75" customHeight="1" x14ac:dyDescent="0.25">
      <c r="A74" s="9"/>
      <c r="B74" s="9"/>
      <c r="C74" s="9"/>
      <c r="D74" s="18" t="s">
        <v>14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</row>
    <row r="75" spans="1:12" ht="15" customHeight="1" x14ac:dyDescent="0.25">
      <c r="A75" s="9" t="s">
        <v>37</v>
      </c>
      <c r="B75" s="9" t="s">
        <v>38</v>
      </c>
      <c r="C75" s="9" t="s">
        <v>15</v>
      </c>
      <c r="D75" s="18" t="s">
        <v>7</v>
      </c>
      <c r="E75" s="19">
        <f t="shared" ref="E75:L75" si="15">E76+E77+E78+E79</f>
        <v>1150.53</v>
      </c>
      <c r="F75" s="19">
        <f t="shared" si="15"/>
        <v>200</v>
      </c>
      <c r="G75" s="19">
        <f t="shared" si="15"/>
        <v>10</v>
      </c>
      <c r="H75" s="19">
        <f t="shared" si="15"/>
        <v>200</v>
      </c>
      <c r="I75" s="19">
        <f t="shared" si="15"/>
        <v>200</v>
      </c>
      <c r="J75" s="19">
        <f t="shared" si="15"/>
        <v>200</v>
      </c>
      <c r="K75" s="19">
        <f t="shared" si="15"/>
        <v>200</v>
      </c>
      <c r="L75" s="19">
        <f t="shared" si="15"/>
        <v>2160.5299999999997</v>
      </c>
    </row>
    <row r="76" spans="1:12" ht="33.75" customHeight="1" x14ac:dyDescent="0.25">
      <c r="A76" s="9"/>
      <c r="B76" s="9"/>
      <c r="C76" s="9"/>
      <c r="D76" s="18" t="s">
        <v>10</v>
      </c>
      <c r="E76" s="20">
        <v>990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f>SUM(E76:J76)</f>
        <v>990</v>
      </c>
    </row>
    <row r="77" spans="1:12" ht="32.25" customHeight="1" x14ac:dyDescent="0.25">
      <c r="A77" s="9"/>
      <c r="B77" s="9"/>
      <c r="C77" s="9"/>
      <c r="D77" s="18" t="s">
        <v>11</v>
      </c>
      <c r="E77" s="20">
        <v>10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f>SUM(E77:J77)</f>
        <v>10</v>
      </c>
    </row>
    <row r="78" spans="1:12" ht="45" customHeight="1" x14ac:dyDescent="0.25">
      <c r="A78" s="9"/>
      <c r="B78" s="9"/>
      <c r="C78" s="9"/>
      <c r="D78" s="18" t="s">
        <v>12</v>
      </c>
      <c r="E78" s="20">
        <v>0.53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f>SUM(E78:J78)</f>
        <v>0.53</v>
      </c>
    </row>
    <row r="79" spans="1:12" ht="20.25" customHeight="1" x14ac:dyDescent="0.25">
      <c r="A79" s="9"/>
      <c r="B79" s="9"/>
      <c r="C79" s="9"/>
      <c r="D79" s="18" t="s">
        <v>27</v>
      </c>
      <c r="E79" s="20">
        <v>150</v>
      </c>
      <c r="F79" s="20">
        <v>200</v>
      </c>
      <c r="G79" s="20">
        <v>10</v>
      </c>
      <c r="H79" s="20">
        <v>200</v>
      </c>
      <c r="I79" s="20">
        <v>200</v>
      </c>
      <c r="J79" s="20">
        <v>200</v>
      </c>
      <c r="K79" s="20">
        <v>200</v>
      </c>
      <c r="L79" s="20">
        <f>SUM(E79:K79)</f>
        <v>1160</v>
      </c>
    </row>
    <row r="80" spans="1:12" ht="24" customHeight="1" x14ac:dyDescent="0.25">
      <c r="A80" s="9" t="s">
        <v>39</v>
      </c>
      <c r="B80" s="9" t="s">
        <v>40</v>
      </c>
      <c r="C80" s="9" t="s">
        <v>15</v>
      </c>
      <c r="D80" s="18" t="s">
        <v>41</v>
      </c>
      <c r="E80" s="19">
        <f t="shared" ref="E80:K80" si="16">SUM(E81:E83)</f>
        <v>101.063</v>
      </c>
      <c r="F80" s="19">
        <f t="shared" si="16"/>
        <v>0</v>
      </c>
      <c r="G80" s="19">
        <f t="shared" si="16"/>
        <v>0</v>
      </c>
      <c r="H80" s="19">
        <f t="shared" si="16"/>
        <v>0</v>
      </c>
      <c r="I80" s="19">
        <f t="shared" si="16"/>
        <v>0</v>
      </c>
      <c r="J80" s="19">
        <f t="shared" si="16"/>
        <v>0</v>
      </c>
      <c r="K80" s="19">
        <f t="shared" si="16"/>
        <v>0</v>
      </c>
      <c r="L80" s="19">
        <f>L81+L82+L83</f>
        <v>101.063</v>
      </c>
    </row>
    <row r="81" spans="1:12" ht="31.5" customHeight="1" x14ac:dyDescent="0.25">
      <c r="A81" s="9"/>
      <c r="B81" s="9"/>
      <c r="C81" s="9"/>
      <c r="D81" s="18" t="s">
        <v>42</v>
      </c>
      <c r="E81" s="20">
        <v>100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f>SUM(E81:J81)</f>
        <v>100</v>
      </c>
    </row>
    <row r="82" spans="1:12" ht="31.5" customHeight="1" x14ac:dyDescent="0.25">
      <c r="A82" s="9"/>
      <c r="B82" s="9"/>
      <c r="C82" s="9"/>
      <c r="D82" s="22" t="s">
        <v>43</v>
      </c>
      <c r="E82" s="23">
        <v>1.01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f>SUM(E82:J82)</f>
        <v>1.01</v>
      </c>
    </row>
    <row r="83" spans="1:12" ht="51.75" customHeight="1" x14ac:dyDescent="0.25">
      <c r="A83" s="9"/>
      <c r="B83" s="9"/>
      <c r="C83" s="9"/>
      <c r="D83" s="22" t="s">
        <v>12</v>
      </c>
      <c r="E83" s="23">
        <v>5.2999999999999999E-2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f>SUM(E83:J83)</f>
        <v>5.2999999999999999E-2</v>
      </c>
    </row>
    <row r="84" spans="1:12" ht="15" customHeight="1" x14ac:dyDescent="0.25">
      <c r="A84" s="9" t="s">
        <v>44</v>
      </c>
      <c r="B84" s="9" t="s">
        <v>45</v>
      </c>
      <c r="C84" s="9" t="s">
        <v>15</v>
      </c>
      <c r="D84" s="18" t="s">
        <v>7</v>
      </c>
      <c r="E84" s="19">
        <f t="shared" ref="E84:K84" si="17">E85+E86+E87+E88</f>
        <v>0</v>
      </c>
      <c r="F84" s="19">
        <f t="shared" si="17"/>
        <v>0</v>
      </c>
      <c r="G84" s="19">
        <f t="shared" si="17"/>
        <v>0</v>
      </c>
      <c r="H84" s="19">
        <f t="shared" si="17"/>
        <v>0</v>
      </c>
      <c r="I84" s="19">
        <f t="shared" si="17"/>
        <v>0</v>
      </c>
      <c r="J84" s="19">
        <f t="shared" si="17"/>
        <v>0</v>
      </c>
      <c r="K84" s="19">
        <f t="shared" si="17"/>
        <v>0</v>
      </c>
      <c r="L84" s="19">
        <f>E84+F84+G84+H84+I84</f>
        <v>0</v>
      </c>
    </row>
    <row r="85" spans="1:12" ht="31.5" customHeight="1" x14ac:dyDescent="0.25">
      <c r="A85" s="9"/>
      <c r="B85" s="9"/>
      <c r="C85" s="9"/>
      <c r="D85" s="18" t="s">
        <v>10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f>SUM(E85:J85)</f>
        <v>0</v>
      </c>
    </row>
    <row r="86" spans="1:12" ht="31.5" customHeight="1" x14ac:dyDescent="0.25">
      <c r="A86" s="9"/>
      <c r="B86" s="9"/>
      <c r="C86" s="9"/>
      <c r="D86" s="18" t="s">
        <v>11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f>SUM(E86:J86)</f>
        <v>0</v>
      </c>
    </row>
    <row r="87" spans="1:12" ht="46.5" customHeight="1" x14ac:dyDescent="0.25">
      <c r="A87" s="9"/>
      <c r="B87" s="9"/>
      <c r="C87" s="9"/>
      <c r="D87" s="18" t="s">
        <v>12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f>SUM(E87:J87)</f>
        <v>0</v>
      </c>
    </row>
    <row r="88" spans="1:12" ht="22.5" customHeight="1" x14ac:dyDescent="0.25">
      <c r="A88" s="9"/>
      <c r="B88" s="9"/>
      <c r="C88" s="9"/>
      <c r="D88" s="18" t="s">
        <v>27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f>SUM(E88:J88)</f>
        <v>0</v>
      </c>
    </row>
    <row r="89" spans="1:12" ht="15" customHeight="1" x14ac:dyDescent="0.25">
      <c r="A89" s="9" t="s">
        <v>46</v>
      </c>
      <c r="B89" s="9" t="s">
        <v>47</v>
      </c>
      <c r="C89" s="9" t="s">
        <v>15</v>
      </c>
      <c r="D89" s="18" t="s">
        <v>7</v>
      </c>
      <c r="E89" s="19">
        <f>E94+E104+E109+E114</f>
        <v>4098.2</v>
      </c>
      <c r="F89" s="19">
        <f t="shared" ref="F89:K89" si="18">F94+F104+F114</f>
        <v>3366.5</v>
      </c>
      <c r="G89" s="19">
        <f t="shared" si="18"/>
        <v>3492.1</v>
      </c>
      <c r="H89" s="19">
        <f t="shared" si="18"/>
        <v>3779.1</v>
      </c>
      <c r="I89" s="19">
        <f t="shared" si="18"/>
        <v>3758.1</v>
      </c>
      <c r="J89" s="19">
        <f t="shared" si="18"/>
        <v>3158.1</v>
      </c>
      <c r="K89" s="19">
        <f t="shared" si="18"/>
        <v>3158.1</v>
      </c>
      <c r="L89" s="19">
        <f>L94+L104+L109+L114</f>
        <v>24810.199999999997</v>
      </c>
    </row>
    <row r="90" spans="1:12" ht="32.25" customHeight="1" x14ac:dyDescent="0.25">
      <c r="A90" s="9"/>
      <c r="B90" s="9"/>
      <c r="C90" s="9"/>
      <c r="D90" s="18" t="s">
        <v>10</v>
      </c>
      <c r="E90" s="19">
        <f t="shared" ref="E90:L91" si="19">E95</f>
        <v>0</v>
      </c>
      <c r="F90" s="19">
        <f t="shared" si="19"/>
        <v>0</v>
      </c>
      <c r="G90" s="19">
        <f t="shared" si="19"/>
        <v>0</v>
      </c>
      <c r="H90" s="19">
        <f t="shared" si="19"/>
        <v>0</v>
      </c>
      <c r="I90" s="19">
        <f t="shared" si="19"/>
        <v>0</v>
      </c>
      <c r="J90" s="19">
        <f t="shared" si="19"/>
        <v>0</v>
      </c>
      <c r="K90" s="19">
        <f t="shared" si="19"/>
        <v>0</v>
      </c>
      <c r="L90" s="19">
        <f t="shared" si="19"/>
        <v>0</v>
      </c>
    </row>
    <row r="91" spans="1:12" ht="36" customHeight="1" x14ac:dyDescent="0.25">
      <c r="A91" s="9"/>
      <c r="B91" s="9"/>
      <c r="C91" s="9"/>
      <c r="D91" s="18" t="s">
        <v>11</v>
      </c>
      <c r="E91" s="19">
        <f t="shared" si="19"/>
        <v>0</v>
      </c>
      <c r="F91" s="19">
        <f t="shared" si="19"/>
        <v>0</v>
      </c>
      <c r="G91" s="19">
        <f t="shared" si="19"/>
        <v>0</v>
      </c>
      <c r="H91" s="19">
        <f t="shared" si="19"/>
        <v>0</v>
      </c>
      <c r="I91" s="19">
        <f t="shared" si="19"/>
        <v>0</v>
      </c>
      <c r="J91" s="19">
        <f t="shared" si="19"/>
        <v>0</v>
      </c>
      <c r="K91" s="19">
        <f t="shared" si="19"/>
        <v>0</v>
      </c>
      <c r="L91" s="19">
        <f t="shared" si="19"/>
        <v>0</v>
      </c>
    </row>
    <row r="92" spans="1:12" ht="46.5" customHeight="1" x14ac:dyDescent="0.25">
      <c r="A92" s="9"/>
      <c r="B92" s="9"/>
      <c r="C92" s="9"/>
      <c r="D92" s="18" t="s">
        <v>12</v>
      </c>
      <c r="E92" s="19">
        <f>E97+E107+E109+E114</f>
        <v>4081.2</v>
      </c>
      <c r="F92" s="19">
        <f>F97+F117</f>
        <v>3316.5</v>
      </c>
      <c r="G92" s="19">
        <f>G97+G114</f>
        <v>3406.1</v>
      </c>
      <c r="H92" s="19">
        <f>H97+H114</f>
        <v>3569.1</v>
      </c>
      <c r="I92" s="19">
        <f>I97+I114</f>
        <v>3658.1</v>
      </c>
      <c r="J92" s="19">
        <f>J97+J114</f>
        <v>3058.1</v>
      </c>
      <c r="K92" s="19">
        <f>K97+K114</f>
        <v>3058.1</v>
      </c>
      <c r="L92" s="19">
        <f>SUM(E92:K92)</f>
        <v>24147.199999999997</v>
      </c>
    </row>
    <row r="93" spans="1:12" ht="19.5" customHeight="1" x14ac:dyDescent="0.25">
      <c r="A93" s="9"/>
      <c r="B93" s="9"/>
      <c r="C93" s="9"/>
      <c r="D93" s="18" t="s">
        <v>14</v>
      </c>
      <c r="E93" s="19">
        <f t="shared" ref="E93:L93" si="20">E98</f>
        <v>17</v>
      </c>
      <c r="F93" s="19">
        <f t="shared" si="20"/>
        <v>50</v>
      </c>
      <c r="G93" s="19">
        <f t="shared" si="20"/>
        <v>86</v>
      </c>
      <c r="H93" s="19">
        <f t="shared" si="20"/>
        <v>210</v>
      </c>
      <c r="I93" s="19">
        <f t="shared" si="20"/>
        <v>100</v>
      </c>
      <c r="J93" s="19">
        <f t="shared" si="20"/>
        <v>100</v>
      </c>
      <c r="K93" s="19">
        <f t="shared" si="20"/>
        <v>100</v>
      </c>
      <c r="L93" s="19">
        <f t="shared" si="20"/>
        <v>663</v>
      </c>
    </row>
    <row r="94" spans="1:12" ht="15" customHeight="1" x14ac:dyDescent="0.25">
      <c r="A94" s="9" t="s">
        <v>48</v>
      </c>
      <c r="B94" s="9" t="s">
        <v>49</v>
      </c>
      <c r="C94" s="9" t="s">
        <v>50</v>
      </c>
      <c r="D94" s="18" t="s">
        <v>7</v>
      </c>
      <c r="E94" s="19">
        <f t="shared" ref="E94:L94" si="21">E95+E96+E97+E98</f>
        <v>2698.2</v>
      </c>
      <c r="F94" s="19">
        <f t="shared" si="21"/>
        <v>2866.5</v>
      </c>
      <c r="G94" s="19">
        <f t="shared" si="21"/>
        <v>2992.1</v>
      </c>
      <c r="H94" s="19">
        <f t="shared" si="21"/>
        <v>3279.1</v>
      </c>
      <c r="I94" s="19">
        <f t="shared" si="21"/>
        <v>3258.1</v>
      </c>
      <c r="J94" s="19">
        <f t="shared" si="21"/>
        <v>3158.1</v>
      </c>
      <c r="K94" s="19">
        <f t="shared" si="21"/>
        <v>3158.1</v>
      </c>
      <c r="L94" s="19">
        <f t="shared" si="21"/>
        <v>21410.199999999997</v>
      </c>
    </row>
    <row r="95" spans="1:12" ht="31.5" customHeight="1" x14ac:dyDescent="0.25">
      <c r="A95" s="9"/>
      <c r="B95" s="9"/>
      <c r="C95" s="9"/>
      <c r="D95" s="18" t="s">
        <v>10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f>SUM(E95:J95)</f>
        <v>0</v>
      </c>
    </row>
    <row r="96" spans="1:12" ht="33.75" customHeight="1" x14ac:dyDescent="0.25">
      <c r="A96" s="9"/>
      <c r="B96" s="9"/>
      <c r="C96" s="9"/>
      <c r="D96" s="18" t="s">
        <v>11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f>SUM(E96:J96)</f>
        <v>0</v>
      </c>
    </row>
    <row r="97" spans="1:12" ht="46.5" customHeight="1" x14ac:dyDescent="0.25">
      <c r="A97" s="9"/>
      <c r="B97" s="9"/>
      <c r="C97" s="9"/>
      <c r="D97" s="18" t="s">
        <v>12</v>
      </c>
      <c r="E97" s="20">
        <v>2681.2</v>
      </c>
      <c r="F97" s="20">
        <v>2816.5</v>
      </c>
      <c r="G97" s="20">
        <v>2906.1</v>
      </c>
      <c r="H97" s="20">
        <v>3069.1</v>
      </c>
      <c r="I97" s="20">
        <v>3158.1</v>
      </c>
      <c r="J97" s="20">
        <v>3058.1</v>
      </c>
      <c r="K97" s="20">
        <v>3058.1</v>
      </c>
      <c r="L97" s="20">
        <f>SUM(E97:K97)</f>
        <v>20747.199999999997</v>
      </c>
    </row>
    <row r="98" spans="1:12" ht="24" customHeight="1" x14ac:dyDescent="0.25">
      <c r="A98" s="9"/>
      <c r="B98" s="9"/>
      <c r="C98" s="9"/>
      <c r="D98" s="18" t="s">
        <v>14</v>
      </c>
      <c r="E98" s="20">
        <v>17</v>
      </c>
      <c r="F98" s="20">
        <v>50</v>
      </c>
      <c r="G98" s="20">
        <v>86</v>
      </c>
      <c r="H98" s="20">
        <v>210</v>
      </c>
      <c r="I98" s="20">
        <v>100</v>
      </c>
      <c r="J98" s="20">
        <v>100</v>
      </c>
      <c r="K98" s="20">
        <v>100</v>
      </c>
      <c r="L98" s="20">
        <f>SUM(E98:K98)</f>
        <v>663</v>
      </c>
    </row>
    <row r="99" spans="1:12" ht="24" customHeight="1" x14ac:dyDescent="0.25">
      <c r="A99" s="9" t="s">
        <v>51</v>
      </c>
      <c r="B99" s="9" t="s">
        <v>52</v>
      </c>
      <c r="C99" s="9" t="s">
        <v>50</v>
      </c>
      <c r="D99" s="18" t="s">
        <v>7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f>SUM(E99:J99)</f>
        <v>0</v>
      </c>
    </row>
    <row r="100" spans="1:12" ht="24" customHeight="1" x14ac:dyDescent="0.25">
      <c r="A100" s="9"/>
      <c r="B100" s="9"/>
      <c r="C100" s="9"/>
      <c r="D100" s="18" t="s">
        <v>10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f>SUM(E100:J100)</f>
        <v>0</v>
      </c>
    </row>
    <row r="101" spans="1:12" ht="24" customHeight="1" x14ac:dyDescent="0.25">
      <c r="A101" s="9"/>
      <c r="B101" s="9"/>
      <c r="C101" s="9"/>
      <c r="D101" s="18" t="s">
        <v>11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f>SUM(E101:J101)</f>
        <v>0</v>
      </c>
    </row>
    <row r="102" spans="1:12" ht="24" customHeight="1" x14ac:dyDescent="0.25">
      <c r="A102" s="9"/>
      <c r="B102" s="9"/>
      <c r="C102" s="9"/>
      <c r="D102" s="18" t="s">
        <v>12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f>SUM(E102:J102)</f>
        <v>0</v>
      </c>
    </row>
    <row r="103" spans="1:12" ht="24" customHeight="1" x14ac:dyDescent="0.25">
      <c r="A103" s="9"/>
      <c r="B103" s="9"/>
      <c r="C103" s="9"/>
      <c r="D103" s="18" t="s">
        <v>14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f>SUM(E103:J103)</f>
        <v>0</v>
      </c>
    </row>
    <row r="104" spans="1:12" ht="15" customHeight="1" x14ac:dyDescent="0.25">
      <c r="A104" s="9" t="s">
        <v>53</v>
      </c>
      <c r="B104" s="9" t="s">
        <v>54</v>
      </c>
      <c r="C104" s="9" t="s">
        <v>15</v>
      </c>
      <c r="D104" s="18" t="s">
        <v>55</v>
      </c>
      <c r="E104" s="19">
        <f t="shared" ref="E104:K104" si="22">E105+E106+E107+E108</f>
        <v>595.5</v>
      </c>
      <c r="F104" s="19">
        <f t="shared" si="22"/>
        <v>0</v>
      </c>
      <c r="G104" s="19">
        <f t="shared" si="22"/>
        <v>0</v>
      </c>
      <c r="H104" s="19">
        <f t="shared" si="22"/>
        <v>0</v>
      </c>
      <c r="I104" s="19">
        <f t="shared" si="22"/>
        <v>0</v>
      </c>
      <c r="J104" s="19">
        <f t="shared" si="22"/>
        <v>0</v>
      </c>
      <c r="K104" s="19">
        <f t="shared" si="22"/>
        <v>0</v>
      </c>
      <c r="L104" s="19">
        <f>L107</f>
        <v>595.5</v>
      </c>
    </row>
    <row r="105" spans="1:12" ht="31.5" customHeight="1" x14ac:dyDescent="0.25">
      <c r="A105" s="9"/>
      <c r="B105" s="9"/>
      <c r="C105" s="9"/>
      <c r="D105" s="18" t="s">
        <v>10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f>SUM(E105:J105)</f>
        <v>0</v>
      </c>
    </row>
    <row r="106" spans="1:12" ht="33" customHeight="1" x14ac:dyDescent="0.25">
      <c r="A106" s="9"/>
      <c r="B106" s="9"/>
      <c r="C106" s="9"/>
      <c r="D106" s="18" t="s">
        <v>11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f>SUM(E106:J106)</f>
        <v>0</v>
      </c>
    </row>
    <row r="107" spans="1:12" ht="48" customHeight="1" x14ac:dyDescent="0.25">
      <c r="A107" s="9"/>
      <c r="B107" s="9"/>
      <c r="C107" s="9"/>
      <c r="D107" s="18" t="s">
        <v>56</v>
      </c>
      <c r="E107" s="20">
        <v>595.5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f>SUM(E107:J107)</f>
        <v>595.5</v>
      </c>
    </row>
    <row r="108" spans="1:12" ht="19.5" customHeight="1" x14ac:dyDescent="0.25">
      <c r="A108" s="9"/>
      <c r="B108" s="9"/>
      <c r="C108" s="9"/>
      <c r="D108" s="18" t="s">
        <v>27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f>SUM(E108:J108)</f>
        <v>0</v>
      </c>
    </row>
    <row r="109" spans="1:12" ht="15" customHeight="1" x14ac:dyDescent="0.25">
      <c r="A109" s="9" t="s">
        <v>57</v>
      </c>
      <c r="B109" s="9" t="s">
        <v>58</v>
      </c>
      <c r="C109" s="9" t="s">
        <v>15</v>
      </c>
      <c r="D109" s="18" t="s">
        <v>55</v>
      </c>
      <c r="E109" s="19">
        <f>E110+E111+E112+E113</f>
        <v>304.5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f>L112</f>
        <v>304.5</v>
      </c>
    </row>
    <row r="110" spans="1:12" ht="30" customHeight="1" x14ac:dyDescent="0.25">
      <c r="A110" s="9"/>
      <c r="B110" s="9"/>
      <c r="C110" s="9"/>
      <c r="D110" s="18" t="s">
        <v>10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f>SUM(E110:J110)</f>
        <v>0</v>
      </c>
    </row>
    <row r="111" spans="1:12" ht="30" customHeight="1" x14ac:dyDescent="0.25">
      <c r="A111" s="9"/>
      <c r="B111" s="9"/>
      <c r="C111" s="9"/>
      <c r="D111" s="18" t="s">
        <v>11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f>SUM(E111:J111)</f>
        <v>0</v>
      </c>
    </row>
    <row r="112" spans="1:12" ht="48" customHeight="1" x14ac:dyDescent="0.25">
      <c r="A112" s="9"/>
      <c r="B112" s="9"/>
      <c r="C112" s="9"/>
      <c r="D112" s="18" t="s">
        <v>56</v>
      </c>
      <c r="E112" s="20">
        <v>304.5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f>E112+F112+G112</f>
        <v>304.5</v>
      </c>
    </row>
    <row r="113" spans="1:12" ht="18.75" customHeight="1" x14ac:dyDescent="0.25">
      <c r="A113" s="9"/>
      <c r="B113" s="9"/>
      <c r="C113" s="9"/>
      <c r="D113" s="18" t="s">
        <v>27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</row>
    <row r="114" spans="1:12" ht="15" customHeight="1" x14ac:dyDescent="0.25">
      <c r="A114" s="9" t="s">
        <v>59</v>
      </c>
      <c r="B114" s="9" t="s">
        <v>60</v>
      </c>
      <c r="C114" s="9" t="s">
        <v>15</v>
      </c>
      <c r="D114" s="18" t="s">
        <v>7</v>
      </c>
      <c r="E114" s="19">
        <f t="shared" ref="E114:L114" si="23">E117</f>
        <v>500</v>
      </c>
      <c r="F114" s="19">
        <f t="shared" si="23"/>
        <v>500</v>
      </c>
      <c r="G114" s="19">
        <f t="shared" si="23"/>
        <v>500</v>
      </c>
      <c r="H114" s="19">
        <f t="shared" si="23"/>
        <v>500</v>
      </c>
      <c r="I114" s="19">
        <f t="shared" si="23"/>
        <v>500</v>
      </c>
      <c r="J114" s="19">
        <f t="shared" si="23"/>
        <v>0</v>
      </c>
      <c r="K114" s="19">
        <f t="shared" si="23"/>
        <v>0</v>
      </c>
      <c r="L114" s="19">
        <f t="shared" si="23"/>
        <v>2500</v>
      </c>
    </row>
    <row r="115" spans="1:12" ht="31.5" customHeight="1" x14ac:dyDescent="0.25">
      <c r="A115" s="9"/>
      <c r="B115" s="9"/>
      <c r="C115" s="9"/>
      <c r="D115" s="18" t="s">
        <v>10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</row>
    <row r="116" spans="1:12" ht="33.75" customHeight="1" x14ac:dyDescent="0.25">
      <c r="A116" s="9"/>
      <c r="B116" s="9"/>
      <c r="C116" s="9"/>
      <c r="D116" s="18" t="s">
        <v>11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</row>
    <row r="117" spans="1:12" ht="48.75" customHeight="1" x14ac:dyDescent="0.25">
      <c r="A117" s="9"/>
      <c r="B117" s="9"/>
      <c r="C117" s="9"/>
      <c r="D117" s="18" t="s">
        <v>12</v>
      </c>
      <c r="E117" s="20">
        <v>500</v>
      </c>
      <c r="F117" s="20">
        <v>500</v>
      </c>
      <c r="G117" s="20">
        <v>500</v>
      </c>
      <c r="H117" s="20">
        <v>500</v>
      </c>
      <c r="I117" s="20">
        <v>500</v>
      </c>
      <c r="J117" s="20">
        <v>0</v>
      </c>
      <c r="K117" s="20">
        <v>0</v>
      </c>
      <c r="L117" s="20">
        <f>E117+F117+G117+H117+I117+J117+K117</f>
        <v>2500</v>
      </c>
    </row>
    <row r="118" spans="1:12" ht="24.75" customHeight="1" x14ac:dyDescent="0.25">
      <c r="A118" s="9"/>
      <c r="B118" s="9"/>
      <c r="C118" s="9"/>
      <c r="D118" s="18" t="s">
        <v>27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</row>
    <row r="119" spans="1:12" ht="15" customHeight="1" x14ac:dyDescent="0.25">
      <c r="A119" s="8" t="s">
        <v>61</v>
      </c>
      <c r="B119" s="9" t="s">
        <v>62</v>
      </c>
      <c r="C119" s="9" t="s">
        <v>30</v>
      </c>
      <c r="D119" s="18" t="s">
        <v>7</v>
      </c>
      <c r="E119" s="19">
        <f>E124</f>
        <v>300</v>
      </c>
      <c r="F119" s="19">
        <f t="shared" ref="F119:L119" si="24">F120+F121+F122+F123</f>
        <v>0</v>
      </c>
      <c r="G119" s="19">
        <f t="shared" si="24"/>
        <v>0</v>
      </c>
      <c r="H119" s="19">
        <f t="shared" si="24"/>
        <v>0</v>
      </c>
      <c r="I119" s="19">
        <f t="shared" si="24"/>
        <v>0</v>
      </c>
      <c r="J119" s="19">
        <f t="shared" si="24"/>
        <v>0</v>
      </c>
      <c r="K119" s="19">
        <f t="shared" si="24"/>
        <v>0</v>
      </c>
      <c r="L119" s="19">
        <f t="shared" si="24"/>
        <v>300</v>
      </c>
    </row>
    <row r="120" spans="1:12" ht="33" customHeight="1" x14ac:dyDescent="0.25">
      <c r="A120" s="8"/>
      <c r="B120" s="9"/>
      <c r="C120" s="9"/>
      <c r="D120" s="18" t="s">
        <v>10</v>
      </c>
      <c r="E120" s="20">
        <f>E125</f>
        <v>300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f>SUM(E120:J120)</f>
        <v>300</v>
      </c>
    </row>
    <row r="121" spans="1:12" ht="30" customHeight="1" x14ac:dyDescent="0.25">
      <c r="A121" s="8"/>
      <c r="B121" s="9"/>
      <c r="C121" s="9"/>
      <c r="D121" s="18" t="s">
        <v>11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</row>
    <row r="122" spans="1:12" ht="45.75" customHeight="1" x14ac:dyDescent="0.25">
      <c r="A122" s="8"/>
      <c r="B122" s="9"/>
      <c r="C122" s="9"/>
      <c r="D122" s="18" t="s">
        <v>12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</row>
    <row r="123" spans="1:12" ht="19.5" customHeight="1" x14ac:dyDescent="0.25">
      <c r="A123" s="8"/>
      <c r="B123" s="9"/>
      <c r="C123" s="9"/>
      <c r="D123" s="18" t="s">
        <v>27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</row>
    <row r="124" spans="1:12" ht="15" customHeight="1" x14ac:dyDescent="0.25">
      <c r="A124" s="8" t="s">
        <v>63</v>
      </c>
      <c r="B124" s="9" t="s">
        <v>64</v>
      </c>
      <c r="C124" s="9" t="s">
        <v>30</v>
      </c>
      <c r="D124" s="18" t="s">
        <v>7</v>
      </c>
      <c r="E124" s="19">
        <f t="shared" ref="E124:L124" si="25">E125+E126+E127+E128</f>
        <v>300</v>
      </c>
      <c r="F124" s="19">
        <f t="shared" si="25"/>
        <v>0</v>
      </c>
      <c r="G124" s="19">
        <f t="shared" si="25"/>
        <v>0</v>
      </c>
      <c r="H124" s="19">
        <f t="shared" si="25"/>
        <v>0</v>
      </c>
      <c r="I124" s="19">
        <f t="shared" si="25"/>
        <v>0</v>
      </c>
      <c r="J124" s="19">
        <f t="shared" si="25"/>
        <v>0</v>
      </c>
      <c r="K124" s="19">
        <f t="shared" si="25"/>
        <v>0</v>
      </c>
      <c r="L124" s="19">
        <f t="shared" si="25"/>
        <v>300</v>
      </c>
    </row>
    <row r="125" spans="1:12" ht="32.25" customHeight="1" x14ac:dyDescent="0.25">
      <c r="A125" s="8"/>
      <c r="B125" s="9"/>
      <c r="C125" s="9"/>
      <c r="D125" s="18" t="s">
        <v>10</v>
      </c>
      <c r="E125" s="20">
        <v>300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f>SUM(E125:J125)</f>
        <v>300</v>
      </c>
    </row>
    <row r="126" spans="1:12" ht="33.75" customHeight="1" x14ac:dyDescent="0.25">
      <c r="A126" s="8"/>
      <c r="B126" s="9"/>
      <c r="C126" s="9"/>
      <c r="D126" s="18" t="s">
        <v>11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</row>
    <row r="127" spans="1:12" ht="47.25" customHeight="1" x14ac:dyDescent="0.25">
      <c r="A127" s="8"/>
      <c r="B127" s="9"/>
      <c r="C127" s="9"/>
      <c r="D127" s="18" t="s">
        <v>12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</row>
    <row r="128" spans="1:12" ht="23.25" customHeight="1" x14ac:dyDescent="0.25">
      <c r="A128" s="8"/>
      <c r="B128" s="9"/>
      <c r="C128" s="9"/>
      <c r="D128" s="18" t="s">
        <v>27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</row>
    <row r="129" spans="1:12" ht="15" customHeight="1" x14ac:dyDescent="0.25">
      <c r="A129" s="9" t="s">
        <v>65</v>
      </c>
      <c r="B129" s="9" t="s">
        <v>66</v>
      </c>
      <c r="C129" s="9" t="s">
        <v>30</v>
      </c>
      <c r="D129" s="18" t="s">
        <v>7</v>
      </c>
      <c r="E129" s="19">
        <v>0</v>
      </c>
      <c r="F129" s="19">
        <f>F130+F131+F132</f>
        <v>32653.9</v>
      </c>
      <c r="G129" s="19">
        <v>0</v>
      </c>
      <c r="H129" s="19">
        <f>H132+H131+H130</f>
        <v>1152.8000000000002</v>
      </c>
      <c r="I129" s="19">
        <v>0</v>
      </c>
      <c r="J129" s="19">
        <v>0</v>
      </c>
      <c r="K129" s="19">
        <v>0</v>
      </c>
      <c r="L129" s="19">
        <f>F129+G129+H129+I129+J129</f>
        <v>33806.700000000004</v>
      </c>
    </row>
    <row r="130" spans="1:12" ht="33.75" customHeight="1" x14ac:dyDescent="0.25">
      <c r="A130" s="9"/>
      <c r="B130" s="9"/>
      <c r="C130" s="9"/>
      <c r="D130" s="18" t="s">
        <v>10</v>
      </c>
      <c r="E130" s="20">
        <v>0</v>
      </c>
      <c r="F130" s="20">
        <f>F135+F140+F145</f>
        <v>32310.3</v>
      </c>
      <c r="G130" s="20">
        <v>0</v>
      </c>
      <c r="H130" s="20">
        <f>H150</f>
        <v>1129.9000000000001</v>
      </c>
      <c r="I130" s="20">
        <v>0</v>
      </c>
      <c r="J130" s="20">
        <v>0</v>
      </c>
      <c r="K130" s="20">
        <v>0</v>
      </c>
      <c r="L130" s="20">
        <f>F130+G130+H130+I130+J130</f>
        <v>33440.199999999997</v>
      </c>
    </row>
    <row r="131" spans="1:12" ht="33.75" customHeight="1" x14ac:dyDescent="0.25">
      <c r="A131" s="9"/>
      <c r="B131" s="9"/>
      <c r="C131" s="9"/>
      <c r="D131" s="18" t="s">
        <v>11</v>
      </c>
      <c r="E131" s="20">
        <v>0</v>
      </c>
      <c r="F131" s="20">
        <f>F136+F141+F146</f>
        <v>326.39999999999998</v>
      </c>
      <c r="G131" s="20">
        <v>0</v>
      </c>
      <c r="H131" s="20">
        <f>H151</f>
        <v>11.4</v>
      </c>
      <c r="I131" s="20">
        <v>0</v>
      </c>
      <c r="J131" s="20">
        <v>0</v>
      </c>
      <c r="K131" s="20">
        <v>0</v>
      </c>
      <c r="L131" s="20">
        <f>F131+G131+H131+I131+J131</f>
        <v>337.79999999999995</v>
      </c>
    </row>
    <row r="132" spans="1:12" ht="50.25" customHeight="1" x14ac:dyDescent="0.25">
      <c r="A132" s="9"/>
      <c r="B132" s="9"/>
      <c r="C132" s="9"/>
      <c r="D132" s="18" t="s">
        <v>12</v>
      </c>
      <c r="E132" s="20">
        <v>0</v>
      </c>
      <c r="F132" s="20">
        <f>F137+F142+F147</f>
        <v>17.2</v>
      </c>
      <c r="G132" s="20">
        <v>0</v>
      </c>
      <c r="H132" s="20">
        <f>H152</f>
        <v>11.5</v>
      </c>
      <c r="I132" s="20">
        <v>0</v>
      </c>
      <c r="J132" s="20">
        <v>0</v>
      </c>
      <c r="K132" s="20">
        <v>0</v>
      </c>
      <c r="L132" s="20">
        <f>F132+G132+H132+I132+J132</f>
        <v>28.7</v>
      </c>
    </row>
    <row r="133" spans="1:12" ht="21" customHeight="1" x14ac:dyDescent="0.25">
      <c r="A133" s="9"/>
      <c r="B133" s="9"/>
      <c r="C133" s="9"/>
      <c r="D133" s="18" t="s">
        <v>27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</row>
    <row r="134" spans="1:12" ht="15" customHeight="1" x14ac:dyDescent="0.25">
      <c r="A134" s="7" t="s">
        <v>67</v>
      </c>
      <c r="B134" s="6" t="s">
        <v>68</v>
      </c>
      <c r="C134" s="9" t="s">
        <v>30</v>
      </c>
      <c r="D134" s="18" t="s">
        <v>7</v>
      </c>
      <c r="E134" s="19">
        <v>0</v>
      </c>
      <c r="F134" s="19">
        <f>F135+F136+F137</f>
        <v>4728.3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19">
        <f t="shared" ref="L134:L142" si="26">F134</f>
        <v>4728.3</v>
      </c>
    </row>
    <row r="135" spans="1:12" ht="35.25" customHeight="1" x14ac:dyDescent="0.25">
      <c r="A135" s="7"/>
      <c r="B135" s="6"/>
      <c r="C135" s="9"/>
      <c r="D135" s="18" t="s">
        <v>10</v>
      </c>
      <c r="E135" s="20">
        <v>0</v>
      </c>
      <c r="F135" s="20">
        <v>4678.5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f t="shared" si="26"/>
        <v>4678.5</v>
      </c>
    </row>
    <row r="136" spans="1:12" ht="31.5" customHeight="1" x14ac:dyDescent="0.25">
      <c r="A136" s="7"/>
      <c r="B136" s="6"/>
      <c r="C136" s="9"/>
      <c r="D136" s="18" t="s">
        <v>11</v>
      </c>
      <c r="E136" s="20">
        <v>0</v>
      </c>
      <c r="F136" s="20">
        <v>47.3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f t="shared" si="26"/>
        <v>47.3</v>
      </c>
    </row>
    <row r="137" spans="1:12" ht="50.25" customHeight="1" x14ac:dyDescent="0.25">
      <c r="A137" s="7"/>
      <c r="B137" s="6"/>
      <c r="C137" s="9"/>
      <c r="D137" s="18" t="s">
        <v>12</v>
      </c>
      <c r="E137" s="20">
        <v>0</v>
      </c>
      <c r="F137" s="20">
        <v>2.5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f t="shared" si="26"/>
        <v>2.5</v>
      </c>
    </row>
    <row r="138" spans="1:12" ht="19.5" customHeight="1" x14ac:dyDescent="0.25">
      <c r="A138" s="7"/>
      <c r="B138" s="6"/>
      <c r="C138" s="9"/>
      <c r="D138" s="18" t="s">
        <v>27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f t="shared" si="26"/>
        <v>0</v>
      </c>
    </row>
    <row r="139" spans="1:12" ht="19.5" customHeight="1" x14ac:dyDescent="0.25">
      <c r="A139" s="8" t="s">
        <v>69</v>
      </c>
      <c r="B139" s="6" t="s">
        <v>70</v>
      </c>
      <c r="C139" s="9" t="s">
        <v>30</v>
      </c>
      <c r="D139" s="18" t="s">
        <v>7</v>
      </c>
      <c r="E139" s="19"/>
      <c r="F139" s="19">
        <f>F140+F141+F142</f>
        <v>4817.8999999999996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19">
        <f t="shared" si="26"/>
        <v>4817.8999999999996</v>
      </c>
    </row>
    <row r="140" spans="1:12" ht="19.5" customHeight="1" x14ac:dyDescent="0.25">
      <c r="A140" s="8"/>
      <c r="B140" s="6"/>
      <c r="C140" s="9"/>
      <c r="D140" s="18" t="s">
        <v>10</v>
      </c>
      <c r="E140" s="20">
        <v>0</v>
      </c>
      <c r="F140" s="20">
        <v>4767.2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f t="shared" si="26"/>
        <v>4767.2</v>
      </c>
    </row>
    <row r="141" spans="1:12" ht="19.5" customHeight="1" x14ac:dyDescent="0.25">
      <c r="A141" s="8"/>
      <c r="B141" s="6"/>
      <c r="C141" s="9"/>
      <c r="D141" s="18" t="s">
        <v>11</v>
      </c>
      <c r="E141" s="20">
        <v>0</v>
      </c>
      <c r="F141" s="20">
        <v>48.2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f t="shared" si="26"/>
        <v>48.2</v>
      </c>
    </row>
    <row r="142" spans="1:12" ht="19.5" customHeight="1" x14ac:dyDescent="0.25">
      <c r="A142" s="8"/>
      <c r="B142" s="6"/>
      <c r="C142" s="9"/>
      <c r="D142" s="18" t="s">
        <v>12</v>
      </c>
      <c r="E142" s="20">
        <v>0</v>
      </c>
      <c r="F142" s="20">
        <v>2.5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f t="shared" si="26"/>
        <v>2.5</v>
      </c>
    </row>
    <row r="143" spans="1:12" ht="64.5" customHeight="1" x14ac:dyDescent="0.25">
      <c r="A143" s="8"/>
      <c r="B143" s="6"/>
      <c r="C143" s="9"/>
      <c r="D143" s="18" t="s">
        <v>27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</row>
    <row r="144" spans="1:12" ht="19.5" customHeight="1" x14ac:dyDescent="0.25">
      <c r="A144" s="9" t="s">
        <v>71</v>
      </c>
      <c r="B144" s="9" t="s">
        <v>72</v>
      </c>
      <c r="C144" s="9" t="s">
        <v>30</v>
      </c>
      <c r="D144" s="18" t="s">
        <v>7</v>
      </c>
      <c r="E144" s="20">
        <v>0</v>
      </c>
      <c r="F144" s="19">
        <f>F147+F146+F145</f>
        <v>23107.699999999997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19">
        <f>F144</f>
        <v>23107.699999999997</v>
      </c>
    </row>
    <row r="145" spans="1:12" ht="19.5" customHeight="1" x14ac:dyDescent="0.25">
      <c r="A145" s="9"/>
      <c r="B145" s="9"/>
      <c r="C145" s="9"/>
      <c r="D145" s="18" t="s">
        <v>10</v>
      </c>
      <c r="E145" s="20">
        <v>0</v>
      </c>
      <c r="F145" s="20">
        <v>22864.6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f>F145</f>
        <v>22864.6</v>
      </c>
    </row>
    <row r="146" spans="1:12" ht="19.5" customHeight="1" x14ac:dyDescent="0.25">
      <c r="A146" s="9"/>
      <c r="B146" s="9"/>
      <c r="C146" s="9"/>
      <c r="D146" s="18" t="s">
        <v>11</v>
      </c>
      <c r="E146" s="20">
        <v>0</v>
      </c>
      <c r="F146" s="20">
        <v>230.9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f>F146</f>
        <v>230.9</v>
      </c>
    </row>
    <row r="147" spans="1:12" ht="19.5" customHeight="1" x14ac:dyDescent="0.25">
      <c r="A147" s="9"/>
      <c r="B147" s="9"/>
      <c r="C147" s="9"/>
      <c r="D147" s="18" t="s">
        <v>12</v>
      </c>
      <c r="E147" s="20">
        <v>0</v>
      </c>
      <c r="F147" s="20">
        <v>12.2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f>F147</f>
        <v>12.2</v>
      </c>
    </row>
    <row r="148" spans="1:12" ht="19.5" customHeight="1" x14ac:dyDescent="0.25">
      <c r="A148" s="9"/>
      <c r="B148" s="9"/>
      <c r="C148" s="9"/>
      <c r="D148" s="18" t="s">
        <v>27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</row>
    <row r="149" spans="1:12" ht="19.5" customHeight="1" x14ac:dyDescent="0.25">
      <c r="A149" s="9" t="s">
        <v>73</v>
      </c>
      <c r="B149" s="9" t="s">
        <v>74</v>
      </c>
      <c r="C149" s="9" t="s">
        <v>30</v>
      </c>
      <c r="D149" s="18" t="s">
        <v>7</v>
      </c>
      <c r="E149" s="20">
        <v>0</v>
      </c>
      <c r="F149" s="20">
        <v>0</v>
      </c>
      <c r="G149" s="20">
        <v>0</v>
      </c>
      <c r="H149" s="19">
        <f>H153+H152+H151+H150</f>
        <v>1152.8000000000002</v>
      </c>
      <c r="I149" s="20">
        <v>0</v>
      </c>
      <c r="J149" s="20">
        <v>0</v>
      </c>
      <c r="K149" s="20">
        <v>0</v>
      </c>
      <c r="L149" s="19">
        <f>H149</f>
        <v>1152.8000000000002</v>
      </c>
    </row>
    <row r="150" spans="1:12" ht="35.85" customHeight="1" x14ac:dyDescent="0.25">
      <c r="A150" s="9"/>
      <c r="B150" s="9"/>
      <c r="C150" s="9"/>
      <c r="D150" s="18" t="s">
        <v>10</v>
      </c>
      <c r="E150" s="20">
        <v>0</v>
      </c>
      <c r="F150" s="20">
        <v>0</v>
      </c>
      <c r="G150" s="20">
        <v>0</v>
      </c>
      <c r="H150" s="20">
        <v>1129.9000000000001</v>
      </c>
      <c r="I150" s="20">
        <v>0</v>
      </c>
      <c r="J150" s="20">
        <v>0</v>
      </c>
      <c r="K150" s="20">
        <v>0</v>
      </c>
      <c r="L150" s="20">
        <f>H150</f>
        <v>1129.9000000000001</v>
      </c>
    </row>
    <row r="151" spans="1:12" ht="35.1" customHeight="1" x14ac:dyDescent="0.25">
      <c r="A151" s="9"/>
      <c r="B151" s="9"/>
      <c r="C151" s="9"/>
      <c r="D151" s="18" t="s">
        <v>11</v>
      </c>
      <c r="E151" s="20">
        <v>0</v>
      </c>
      <c r="F151" s="20">
        <v>0</v>
      </c>
      <c r="G151" s="20">
        <v>0</v>
      </c>
      <c r="H151" s="20">
        <v>11.4</v>
      </c>
      <c r="I151" s="20">
        <v>0</v>
      </c>
      <c r="J151" s="20">
        <v>0</v>
      </c>
      <c r="K151" s="20">
        <v>0</v>
      </c>
      <c r="L151" s="20">
        <f>H151</f>
        <v>11.4</v>
      </c>
    </row>
    <row r="152" spans="1:12" ht="29.1" customHeight="1" x14ac:dyDescent="0.25">
      <c r="A152" s="9"/>
      <c r="B152" s="9"/>
      <c r="C152" s="9"/>
      <c r="D152" s="18" t="s">
        <v>12</v>
      </c>
      <c r="E152" s="20">
        <v>0</v>
      </c>
      <c r="F152" s="20">
        <v>0</v>
      </c>
      <c r="G152" s="20">
        <v>0</v>
      </c>
      <c r="H152" s="20">
        <v>11.5</v>
      </c>
      <c r="I152" s="20">
        <v>0</v>
      </c>
      <c r="J152" s="20">
        <v>0</v>
      </c>
      <c r="K152" s="20">
        <v>0</v>
      </c>
      <c r="L152" s="20">
        <f>H152</f>
        <v>11.5</v>
      </c>
    </row>
    <row r="153" spans="1:12" ht="19.5" customHeight="1" x14ac:dyDescent="0.25">
      <c r="A153" s="9"/>
      <c r="B153" s="9"/>
      <c r="C153" s="9"/>
      <c r="D153" s="18" t="s">
        <v>27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</row>
    <row r="154" spans="1:12" ht="15" customHeight="1" x14ac:dyDescent="0.25">
      <c r="A154" s="7" t="s">
        <v>75</v>
      </c>
      <c r="B154" s="9" t="s">
        <v>76</v>
      </c>
      <c r="C154" s="9" t="s">
        <v>30</v>
      </c>
      <c r="D154" s="18" t="s">
        <v>7</v>
      </c>
      <c r="E154" s="24">
        <f>E155+E156+E157+E158</f>
        <v>0</v>
      </c>
      <c r="F154" s="24">
        <f>F155+F156+F157+F158</f>
        <v>0</v>
      </c>
      <c r="G154" s="24">
        <f>G155+G156+G157+G158</f>
        <v>0</v>
      </c>
      <c r="H154" s="24">
        <f t="shared" ref="H154:L158" si="27">H159</f>
        <v>356.8</v>
      </c>
      <c r="I154" s="24">
        <f t="shared" si="27"/>
        <v>176.8</v>
      </c>
      <c r="J154" s="24">
        <f t="shared" si="27"/>
        <v>176.8</v>
      </c>
      <c r="K154" s="24">
        <f t="shared" si="27"/>
        <v>176.8</v>
      </c>
      <c r="L154" s="24">
        <f t="shared" si="27"/>
        <v>887.2</v>
      </c>
    </row>
    <row r="155" spans="1:12" ht="33" customHeight="1" x14ac:dyDescent="0.25">
      <c r="A155" s="7"/>
      <c r="B155" s="9"/>
      <c r="C155" s="9"/>
      <c r="D155" s="18" t="s">
        <v>10</v>
      </c>
      <c r="E155" s="19">
        <f t="shared" ref="E155:G158" si="28">E160</f>
        <v>0</v>
      </c>
      <c r="F155" s="19">
        <f t="shared" si="28"/>
        <v>0</v>
      </c>
      <c r="G155" s="19">
        <f t="shared" si="28"/>
        <v>0</v>
      </c>
      <c r="H155" s="19">
        <f t="shared" si="27"/>
        <v>0</v>
      </c>
      <c r="I155" s="19">
        <f t="shared" si="27"/>
        <v>0</v>
      </c>
      <c r="J155" s="19">
        <f t="shared" si="27"/>
        <v>0</v>
      </c>
      <c r="K155" s="19">
        <f t="shared" si="27"/>
        <v>0</v>
      </c>
      <c r="L155" s="19">
        <f t="shared" si="27"/>
        <v>0</v>
      </c>
    </row>
    <row r="156" spans="1:12" ht="32.25" customHeight="1" x14ac:dyDescent="0.25">
      <c r="A156" s="7"/>
      <c r="B156" s="9"/>
      <c r="C156" s="9"/>
      <c r="D156" s="18" t="s">
        <v>11</v>
      </c>
      <c r="E156" s="19">
        <f t="shared" si="28"/>
        <v>0</v>
      </c>
      <c r="F156" s="19">
        <f t="shared" si="28"/>
        <v>0</v>
      </c>
      <c r="G156" s="19">
        <f t="shared" si="28"/>
        <v>0</v>
      </c>
      <c r="H156" s="19">
        <f t="shared" si="27"/>
        <v>353.2</v>
      </c>
      <c r="I156" s="19">
        <f t="shared" si="27"/>
        <v>175</v>
      </c>
      <c r="J156" s="19">
        <f t="shared" si="27"/>
        <v>175</v>
      </c>
      <c r="K156" s="19">
        <f t="shared" si="27"/>
        <v>175</v>
      </c>
      <c r="L156" s="19">
        <f t="shared" si="27"/>
        <v>878.2</v>
      </c>
    </row>
    <row r="157" spans="1:12" ht="51.75" customHeight="1" x14ac:dyDescent="0.25">
      <c r="A157" s="7"/>
      <c r="B157" s="9"/>
      <c r="C157" s="9"/>
      <c r="D157" s="18" t="s">
        <v>12</v>
      </c>
      <c r="E157" s="19">
        <f t="shared" si="28"/>
        <v>0</v>
      </c>
      <c r="F157" s="19">
        <f t="shared" si="28"/>
        <v>0</v>
      </c>
      <c r="G157" s="19">
        <f t="shared" si="28"/>
        <v>0</v>
      </c>
      <c r="H157" s="19">
        <f t="shared" si="27"/>
        <v>3.6</v>
      </c>
      <c r="I157" s="19">
        <f t="shared" si="27"/>
        <v>1.8</v>
      </c>
      <c r="J157" s="19">
        <f t="shared" si="27"/>
        <v>1.8</v>
      </c>
      <c r="K157" s="19">
        <f t="shared" si="27"/>
        <v>1.8</v>
      </c>
      <c r="L157" s="19">
        <f t="shared" si="27"/>
        <v>9</v>
      </c>
    </row>
    <row r="158" spans="1:12" ht="23.1" customHeight="1" x14ac:dyDescent="0.25">
      <c r="A158" s="7"/>
      <c r="B158" s="9"/>
      <c r="C158" s="9"/>
      <c r="D158" s="18" t="s">
        <v>27</v>
      </c>
      <c r="E158" s="19">
        <f t="shared" si="28"/>
        <v>0</v>
      </c>
      <c r="F158" s="19">
        <f t="shared" si="28"/>
        <v>0</v>
      </c>
      <c r="G158" s="19">
        <f t="shared" si="28"/>
        <v>0</v>
      </c>
      <c r="H158" s="19">
        <f t="shared" si="27"/>
        <v>0</v>
      </c>
      <c r="I158" s="19">
        <f t="shared" si="27"/>
        <v>0</v>
      </c>
      <c r="J158" s="19">
        <f t="shared" si="27"/>
        <v>0</v>
      </c>
      <c r="K158" s="19">
        <f t="shared" si="27"/>
        <v>0</v>
      </c>
      <c r="L158" s="19">
        <f t="shared" si="27"/>
        <v>0</v>
      </c>
    </row>
    <row r="159" spans="1:12" ht="15" customHeight="1" x14ac:dyDescent="0.25">
      <c r="A159" s="9" t="s">
        <v>77</v>
      </c>
      <c r="B159" s="6" t="s">
        <v>78</v>
      </c>
      <c r="C159" s="9" t="s">
        <v>30</v>
      </c>
      <c r="D159" s="18" t="s">
        <v>7</v>
      </c>
      <c r="E159" s="19">
        <f t="shared" ref="E159:L159" si="29">E160+E161+E162+E163</f>
        <v>0</v>
      </c>
      <c r="F159" s="19">
        <f t="shared" si="29"/>
        <v>0</v>
      </c>
      <c r="G159" s="19">
        <f t="shared" si="29"/>
        <v>0</v>
      </c>
      <c r="H159" s="19">
        <f t="shared" si="29"/>
        <v>356.8</v>
      </c>
      <c r="I159" s="19">
        <f t="shared" si="29"/>
        <v>176.8</v>
      </c>
      <c r="J159" s="19">
        <f t="shared" si="29"/>
        <v>176.8</v>
      </c>
      <c r="K159" s="19">
        <f t="shared" si="29"/>
        <v>176.8</v>
      </c>
      <c r="L159" s="19">
        <f t="shared" si="29"/>
        <v>887.2</v>
      </c>
    </row>
    <row r="160" spans="1:12" ht="34.5" customHeight="1" x14ac:dyDescent="0.25">
      <c r="A160" s="9"/>
      <c r="B160" s="6"/>
      <c r="C160" s="9"/>
      <c r="D160" s="18" t="s">
        <v>10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f>F160</f>
        <v>0</v>
      </c>
    </row>
    <row r="161" spans="1:12" ht="30.75" customHeight="1" x14ac:dyDescent="0.25">
      <c r="A161" s="9"/>
      <c r="B161" s="6"/>
      <c r="C161" s="9"/>
      <c r="D161" s="18" t="s">
        <v>11</v>
      </c>
      <c r="E161" s="20">
        <v>0</v>
      </c>
      <c r="F161" s="20">
        <v>0</v>
      </c>
      <c r="G161" s="20">
        <v>0</v>
      </c>
      <c r="H161" s="20">
        <v>353.2</v>
      </c>
      <c r="I161" s="20">
        <v>175</v>
      </c>
      <c r="J161" s="20">
        <v>175</v>
      </c>
      <c r="K161" s="20">
        <v>175</v>
      </c>
      <c r="L161" s="20">
        <f>H161+I161+J161+K161</f>
        <v>878.2</v>
      </c>
    </row>
    <row r="162" spans="1:12" ht="52.5" customHeight="1" x14ac:dyDescent="0.25">
      <c r="A162" s="9"/>
      <c r="B162" s="6"/>
      <c r="C162" s="9"/>
      <c r="D162" s="18" t="s">
        <v>12</v>
      </c>
      <c r="E162" s="20">
        <v>0</v>
      </c>
      <c r="F162" s="20">
        <v>0</v>
      </c>
      <c r="G162" s="20">
        <v>0</v>
      </c>
      <c r="H162" s="20">
        <v>3.6</v>
      </c>
      <c r="I162" s="20">
        <v>1.8</v>
      </c>
      <c r="J162" s="20">
        <v>1.8</v>
      </c>
      <c r="K162" s="20">
        <v>1.8</v>
      </c>
      <c r="L162" s="20">
        <f>E162+F162+G162+H162+I162+J163+K162+J162</f>
        <v>9</v>
      </c>
    </row>
    <row r="163" spans="1:12" ht="19.5" customHeight="1" x14ac:dyDescent="0.25">
      <c r="A163" s="9"/>
      <c r="B163" s="6"/>
      <c r="C163" s="9"/>
      <c r="D163" s="18" t="s">
        <v>27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</row>
    <row r="164" spans="1:12" ht="19.5" customHeight="1" x14ac:dyDescent="0.25">
      <c r="A164" s="7" t="s">
        <v>79</v>
      </c>
      <c r="B164" s="9" t="s">
        <v>80</v>
      </c>
      <c r="C164" s="9" t="s">
        <v>30</v>
      </c>
      <c r="D164" s="18" t="s">
        <v>7</v>
      </c>
      <c r="E164" s="19">
        <v>0</v>
      </c>
      <c r="F164" s="19">
        <v>0</v>
      </c>
      <c r="G164" s="19">
        <v>0</v>
      </c>
      <c r="H164" s="19">
        <f>H169</f>
        <v>429.04</v>
      </c>
      <c r="I164" s="20">
        <v>0</v>
      </c>
      <c r="J164" s="20">
        <v>0</v>
      </c>
      <c r="K164" s="20">
        <v>0</v>
      </c>
      <c r="L164" s="19">
        <f>L169</f>
        <v>429.04</v>
      </c>
    </row>
    <row r="165" spans="1:12" ht="27.6" customHeight="1" x14ac:dyDescent="0.25">
      <c r="A165" s="7"/>
      <c r="B165" s="9"/>
      <c r="C165" s="9"/>
      <c r="D165" s="18" t="s">
        <v>10</v>
      </c>
      <c r="E165" s="19">
        <v>0</v>
      </c>
      <c r="F165" s="19">
        <v>0</v>
      </c>
      <c r="G165" s="19">
        <v>0</v>
      </c>
      <c r="H165" s="19">
        <v>0</v>
      </c>
      <c r="I165" s="20">
        <v>0</v>
      </c>
      <c r="J165" s="20">
        <v>0</v>
      </c>
      <c r="K165" s="20">
        <v>0</v>
      </c>
      <c r="L165" s="19">
        <f>L170</f>
        <v>0</v>
      </c>
    </row>
    <row r="166" spans="1:12" ht="29.1" customHeight="1" x14ac:dyDescent="0.25">
      <c r="A166" s="7"/>
      <c r="B166" s="9"/>
      <c r="C166" s="9"/>
      <c r="D166" s="18" t="s">
        <v>11</v>
      </c>
      <c r="E166" s="19">
        <v>0</v>
      </c>
      <c r="F166" s="19">
        <v>0</v>
      </c>
      <c r="G166" s="19">
        <v>0</v>
      </c>
      <c r="H166" s="19">
        <f>H171</f>
        <v>400</v>
      </c>
      <c r="I166" s="20">
        <v>0</v>
      </c>
      <c r="J166" s="20">
        <v>0</v>
      </c>
      <c r="K166" s="20">
        <v>0</v>
      </c>
      <c r="L166" s="19">
        <f>L171</f>
        <v>400</v>
      </c>
    </row>
    <row r="167" spans="1:12" ht="47.1" customHeight="1" x14ac:dyDescent="0.25">
      <c r="A167" s="7"/>
      <c r="B167" s="9"/>
      <c r="C167" s="9"/>
      <c r="D167" s="18" t="s">
        <v>12</v>
      </c>
      <c r="E167" s="19">
        <v>0</v>
      </c>
      <c r="F167" s="19">
        <v>0</v>
      </c>
      <c r="G167" s="19">
        <v>0</v>
      </c>
      <c r="H167" s="19">
        <f>H172</f>
        <v>4.04</v>
      </c>
      <c r="I167" s="20">
        <v>0</v>
      </c>
      <c r="J167" s="20">
        <v>0</v>
      </c>
      <c r="K167" s="20">
        <v>0</v>
      </c>
      <c r="L167" s="19">
        <f>L172</f>
        <v>4.04</v>
      </c>
    </row>
    <row r="168" spans="1:12" ht="44.1" customHeight="1" x14ac:dyDescent="0.25">
      <c r="A168" s="7"/>
      <c r="B168" s="9"/>
      <c r="C168" s="9"/>
      <c r="D168" s="18" t="s">
        <v>27</v>
      </c>
      <c r="E168" s="19">
        <v>0</v>
      </c>
      <c r="F168" s="19">
        <v>0</v>
      </c>
      <c r="G168" s="19">
        <v>0</v>
      </c>
      <c r="H168" s="19">
        <f>H173</f>
        <v>25</v>
      </c>
      <c r="I168" s="20">
        <v>0</v>
      </c>
      <c r="J168" s="20">
        <v>0</v>
      </c>
      <c r="K168" s="20">
        <v>0</v>
      </c>
      <c r="L168" s="19">
        <f>L173</f>
        <v>25</v>
      </c>
    </row>
    <row r="169" spans="1:12" ht="19.5" customHeight="1" x14ac:dyDescent="0.25">
      <c r="A169" s="9" t="s">
        <v>81</v>
      </c>
      <c r="B169" s="9" t="s">
        <v>82</v>
      </c>
      <c r="C169" s="9" t="s">
        <v>30</v>
      </c>
      <c r="D169" s="18" t="s">
        <v>7</v>
      </c>
      <c r="E169" s="20">
        <v>0</v>
      </c>
      <c r="F169" s="20">
        <v>0</v>
      </c>
      <c r="G169" s="20">
        <v>0</v>
      </c>
      <c r="H169" s="20">
        <f>H173+H172+H171+H170</f>
        <v>429.04</v>
      </c>
      <c r="I169" s="20">
        <v>0</v>
      </c>
      <c r="J169" s="20">
        <v>0</v>
      </c>
      <c r="K169" s="20">
        <v>0</v>
      </c>
      <c r="L169" s="20">
        <f>L173+L172+L171+L170</f>
        <v>429.04</v>
      </c>
    </row>
    <row r="170" spans="1:12" ht="27.6" customHeight="1" x14ac:dyDescent="0.25">
      <c r="A170" s="9"/>
      <c r="B170" s="9"/>
      <c r="C170" s="9"/>
      <c r="D170" s="18" t="s">
        <v>10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f>H170</f>
        <v>0</v>
      </c>
    </row>
    <row r="171" spans="1:12" ht="26.85" customHeight="1" x14ac:dyDescent="0.25">
      <c r="A171" s="9"/>
      <c r="B171" s="9"/>
      <c r="C171" s="9"/>
      <c r="D171" s="18" t="s">
        <v>11</v>
      </c>
      <c r="E171" s="20">
        <v>0</v>
      </c>
      <c r="F171" s="20">
        <v>0</v>
      </c>
      <c r="G171" s="20">
        <v>0</v>
      </c>
      <c r="H171" s="20">
        <v>400</v>
      </c>
      <c r="I171" s="20">
        <v>0</v>
      </c>
      <c r="J171" s="20">
        <v>0</v>
      </c>
      <c r="K171" s="20">
        <v>0</v>
      </c>
      <c r="L171" s="20">
        <f>H171</f>
        <v>400</v>
      </c>
    </row>
    <row r="172" spans="1:12" ht="37.35" customHeight="1" x14ac:dyDescent="0.25">
      <c r="A172" s="9"/>
      <c r="B172" s="9"/>
      <c r="C172" s="9"/>
      <c r="D172" s="18" t="s">
        <v>12</v>
      </c>
      <c r="E172" s="20">
        <v>0</v>
      </c>
      <c r="F172" s="20">
        <v>0</v>
      </c>
      <c r="G172" s="20">
        <v>0</v>
      </c>
      <c r="H172" s="20">
        <v>4.04</v>
      </c>
      <c r="I172" s="20">
        <v>0</v>
      </c>
      <c r="J172" s="20">
        <v>0</v>
      </c>
      <c r="K172" s="20">
        <v>0</v>
      </c>
      <c r="L172" s="20">
        <f>H172</f>
        <v>4.04</v>
      </c>
    </row>
    <row r="173" spans="1:12" ht="35.85" customHeight="1" x14ac:dyDescent="0.25">
      <c r="A173" s="9"/>
      <c r="B173" s="9"/>
      <c r="C173" s="9"/>
      <c r="D173" s="18" t="s">
        <v>27</v>
      </c>
      <c r="E173" s="20">
        <v>0</v>
      </c>
      <c r="F173" s="20">
        <v>0</v>
      </c>
      <c r="G173" s="20">
        <v>0</v>
      </c>
      <c r="H173" s="20">
        <v>25</v>
      </c>
      <c r="I173" s="20">
        <v>0</v>
      </c>
      <c r="J173" s="20">
        <v>0</v>
      </c>
      <c r="K173" s="20">
        <v>0</v>
      </c>
      <c r="L173" s="20">
        <f>H173</f>
        <v>25</v>
      </c>
    </row>
    <row r="174" spans="1:12" ht="15" customHeight="1" x14ac:dyDescent="0.25">
      <c r="A174" s="5" t="s">
        <v>83</v>
      </c>
      <c r="B174" s="4" t="s">
        <v>84</v>
      </c>
      <c r="C174" s="4" t="s">
        <v>15</v>
      </c>
      <c r="D174" s="25" t="s">
        <v>7</v>
      </c>
      <c r="E174" s="26">
        <f>E179</f>
        <v>8402.6</v>
      </c>
      <c r="F174" s="26">
        <f t="shared" ref="F174:L174" si="30">F177+F176</f>
        <v>10989.9</v>
      </c>
      <c r="G174" s="26">
        <f t="shared" si="30"/>
        <v>12190.3</v>
      </c>
      <c r="H174" s="26">
        <f t="shared" si="30"/>
        <v>11144.4</v>
      </c>
      <c r="I174" s="26">
        <f t="shared" si="30"/>
        <v>10745.3</v>
      </c>
      <c r="J174" s="26">
        <f t="shared" si="30"/>
        <v>10745.3</v>
      </c>
      <c r="K174" s="26">
        <f t="shared" si="30"/>
        <v>10745.3</v>
      </c>
      <c r="L174" s="26">
        <f t="shared" si="30"/>
        <v>74963.100000000006</v>
      </c>
    </row>
    <row r="175" spans="1:12" ht="32.25" customHeight="1" x14ac:dyDescent="0.25">
      <c r="A175" s="5"/>
      <c r="B175" s="4"/>
      <c r="C175" s="4"/>
      <c r="D175" s="25" t="s">
        <v>10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</row>
    <row r="176" spans="1:12" ht="33.75" customHeight="1" x14ac:dyDescent="0.25">
      <c r="A176" s="5"/>
      <c r="B176" s="4"/>
      <c r="C176" s="4"/>
      <c r="D176" s="25" t="s">
        <v>11</v>
      </c>
      <c r="E176" s="27">
        <f>E181</f>
        <v>119</v>
      </c>
      <c r="F176" s="27">
        <f t="shared" ref="F176:K176" si="31">F181+F221</f>
        <v>1520</v>
      </c>
      <c r="G176" s="27">
        <f t="shared" si="31"/>
        <v>2500</v>
      </c>
      <c r="H176" s="27">
        <f t="shared" si="31"/>
        <v>140</v>
      </c>
      <c r="I176" s="27">
        <f t="shared" si="31"/>
        <v>0</v>
      </c>
      <c r="J176" s="27">
        <f t="shared" si="31"/>
        <v>0</v>
      </c>
      <c r="K176" s="27">
        <f t="shared" si="31"/>
        <v>0</v>
      </c>
      <c r="L176" s="27">
        <f>E176+F176+G176+H176+I176+J176+K176</f>
        <v>4279</v>
      </c>
    </row>
    <row r="177" spans="1:12" ht="49.5" customHeight="1" x14ac:dyDescent="0.25">
      <c r="A177" s="5"/>
      <c r="B177" s="4"/>
      <c r="C177" s="4"/>
      <c r="D177" s="25" t="s">
        <v>12</v>
      </c>
      <c r="E177" s="27">
        <f>E182</f>
        <v>8283.6</v>
      </c>
      <c r="F177" s="27">
        <f>F182+F222</f>
        <v>9469.9</v>
      </c>
      <c r="G177" s="27">
        <f>G182+G222</f>
        <v>9690.2999999999993</v>
      </c>
      <c r="H177" s="27">
        <f>H182</f>
        <v>11004.4</v>
      </c>
      <c r="I177" s="27">
        <f>I182</f>
        <v>10745.3</v>
      </c>
      <c r="J177" s="27">
        <f>J182</f>
        <v>10745.3</v>
      </c>
      <c r="K177" s="27">
        <f>K182</f>
        <v>10745.3</v>
      </c>
      <c r="L177" s="27">
        <f>E177+F177+G177+H177+I177+J177+K177</f>
        <v>70684.100000000006</v>
      </c>
    </row>
    <row r="178" spans="1:12" ht="24.75" customHeight="1" x14ac:dyDescent="0.25">
      <c r="A178" s="5"/>
      <c r="B178" s="4"/>
      <c r="C178" s="4"/>
      <c r="D178" s="25" t="s">
        <v>14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</row>
    <row r="179" spans="1:12" ht="15" customHeight="1" x14ac:dyDescent="0.25">
      <c r="A179" s="5" t="s">
        <v>85</v>
      </c>
      <c r="B179" s="4" t="s">
        <v>86</v>
      </c>
      <c r="C179" s="4" t="s">
        <v>15</v>
      </c>
      <c r="D179" s="25" t="s">
        <v>7</v>
      </c>
      <c r="E179" s="26">
        <f t="shared" ref="E179:K179" si="32">E214+E209+E204+E199+E194+E189+E184</f>
        <v>8402.6</v>
      </c>
      <c r="F179" s="26">
        <f t="shared" si="32"/>
        <v>9504.1</v>
      </c>
      <c r="G179" s="26">
        <f t="shared" si="32"/>
        <v>9454</v>
      </c>
      <c r="H179" s="26">
        <f t="shared" si="32"/>
        <v>11144.4</v>
      </c>
      <c r="I179" s="26">
        <f t="shared" si="32"/>
        <v>10745.3</v>
      </c>
      <c r="J179" s="26">
        <f t="shared" si="32"/>
        <v>10745.3</v>
      </c>
      <c r="K179" s="26">
        <f t="shared" si="32"/>
        <v>10745.3</v>
      </c>
      <c r="L179" s="26">
        <f>L182+L181</f>
        <v>70741</v>
      </c>
    </row>
    <row r="180" spans="1:12" ht="36.75" customHeight="1" x14ac:dyDescent="0.25">
      <c r="A180" s="5"/>
      <c r="B180" s="4"/>
      <c r="C180" s="4"/>
      <c r="D180" s="25" t="s">
        <v>10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/>
      <c r="L180" s="20">
        <v>0</v>
      </c>
    </row>
    <row r="181" spans="1:12" ht="35.25" customHeight="1" x14ac:dyDescent="0.25">
      <c r="A181" s="5"/>
      <c r="B181" s="4"/>
      <c r="C181" s="4"/>
      <c r="D181" s="25" t="s">
        <v>11</v>
      </c>
      <c r="E181" s="27">
        <f>E216+E211+E206+E201+E196+E191+E186</f>
        <v>119</v>
      </c>
      <c r="F181" s="27">
        <f>F216+F211+F206+F201+F196+F191+F186</f>
        <v>100</v>
      </c>
      <c r="G181" s="19">
        <v>0</v>
      </c>
      <c r="H181" s="27">
        <f>+H191</f>
        <v>140</v>
      </c>
      <c r="I181" s="27">
        <f>+I191</f>
        <v>0</v>
      </c>
      <c r="J181" s="27">
        <f>+J191</f>
        <v>0</v>
      </c>
      <c r="K181" s="27">
        <f>+K191</f>
        <v>0</v>
      </c>
      <c r="L181" s="27">
        <f>E181+F181+G181+H181+I181+J181+K181</f>
        <v>359</v>
      </c>
    </row>
    <row r="182" spans="1:12" ht="51" customHeight="1" x14ac:dyDescent="0.25">
      <c r="A182" s="5"/>
      <c r="B182" s="4"/>
      <c r="C182" s="4"/>
      <c r="D182" s="25" t="s">
        <v>12</v>
      </c>
      <c r="E182" s="27">
        <f>E217+E212+E207+E202+E197+E192+E187</f>
        <v>8283.6</v>
      </c>
      <c r="F182" s="27">
        <v>9404.1</v>
      </c>
      <c r="G182" s="27">
        <f>G217+G212+G207+G202+G197+G192+G187</f>
        <v>9454</v>
      </c>
      <c r="H182" s="27">
        <f>H217+H212+H207+H202+H197+H192+H187</f>
        <v>11004.4</v>
      </c>
      <c r="I182" s="27">
        <f>I217+I212+I207+I202+I197+I192+I187</f>
        <v>10745.3</v>
      </c>
      <c r="J182" s="27">
        <f>J217+J212+J207+J202+J197+J192+J187</f>
        <v>10745.3</v>
      </c>
      <c r="K182" s="27">
        <f>K217+K212+K207+K202+K197+K192+K187</f>
        <v>10745.3</v>
      </c>
      <c r="L182" s="27">
        <f>E182+F182+G182+H182+I182+J182+K182</f>
        <v>70382</v>
      </c>
    </row>
    <row r="183" spans="1:12" ht="24" customHeight="1" x14ac:dyDescent="0.25">
      <c r="A183" s="5"/>
      <c r="B183" s="4"/>
      <c r="C183" s="4"/>
      <c r="D183" s="25" t="s">
        <v>14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/>
      <c r="L183" s="20">
        <v>0</v>
      </c>
    </row>
    <row r="184" spans="1:12" ht="15" customHeight="1" x14ac:dyDescent="0.25">
      <c r="A184" s="3" t="s">
        <v>87</v>
      </c>
      <c r="B184" s="4" t="s">
        <v>88</v>
      </c>
      <c r="C184" s="4" t="s">
        <v>15</v>
      </c>
      <c r="D184" s="25" t="s">
        <v>7</v>
      </c>
      <c r="E184" s="24">
        <f>E185+E186+E187+E188</f>
        <v>8031</v>
      </c>
      <c r="F184" s="24">
        <f>F185+F186+F187+F188</f>
        <v>9404.1</v>
      </c>
      <c r="G184" s="24">
        <f>G185+G186+G187+G188</f>
        <v>9454</v>
      </c>
      <c r="H184" s="24">
        <f>H185+H186+H187+H188</f>
        <v>11004.4</v>
      </c>
      <c r="I184" s="26">
        <f>I187</f>
        <v>10745.3</v>
      </c>
      <c r="J184" s="26">
        <f>J187</f>
        <v>10745.3</v>
      </c>
      <c r="K184" s="26">
        <f>K187</f>
        <v>10745.3</v>
      </c>
      <c r="L184" s="24">
        <f>L187</f>
        <v>70129.400000000009</v>
      </c>
    </row>
    <row r="185" spans="1:12" ht="33.75" customHeight="1" x14ac:dyDescent="0.25">
      <c r="A185" s="3"/>
      <c r="B185" s="4"/>
      <c r="C185" s="4"/>
      <c r="D185" s="25" t="s">
        <v>10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</row>
    <row r="186" spans="1:12" ht="32.25" customHeight="1" x14ac:dyDescent="0.25">
      <c r="A186" s="3"/>
      <c r="B186" s="4"/>
      <c r="C186" s="4"/>
      <c r="D186" s="25" t="s">
        <v>11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</row>
    <row r="187" spans="1:12" ht="50.25" customHeight="1" x14ac:dyDescent="0.25">
      <c r="A187" s="3"/>
      <c r="B187" s="4"/>
      <c r="C187" s="4"/>
      <c r="D187" s="25" t="s">
        <v>12</v>
      </c>
      <c r="E187" s="29">
        <v>8031</v>
      </c>
      <c r="F187" s="30">
        <v>9404.1</v>
      </c>
      <c r="G187" s="30">
        <v>9454</v>
      </c>
      <c r="H187" s="30">
        <v>11004.4</v>
      </c>
      <c r="I187" s="30">
        <v>10745.3</v>
      </c>
      <c r="J187" s="30">
        <v>10745.3</v>
      </c>
      <c r="K187" s="30">
        <v>10745.3</v>
      </c>
      <c r="L187" s="29">
        <f>E187+F187+G187+H187+I187+J187+K187</f>
        <v>70129.400000000009</v>
      </c>
    </row>
    <row r="188" spans="1:12" ht="24" customHeight="1" x14ac:dyDescent="0.25">
      <c r="A188" s="3"/>
      <c r="B188" s="4"/>
      <c r="C188" s="4"/>
      <c r="D188" s="25" t="s">
        <v>14</v>
      </c>
      <c r="E188" s="20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</row>
    <row r="189" spans="1:12" ht="15" customHeight="1" x14ac:dyDescent="0.25">
      <c r="A189" s="5" t="s">
        <v>89</v>
      </c>
      <c r="B189" s="4" t="s">
        <v>90</v>
      </c>
      <c r="C189" s="4" t="s">
        <v>15</v>
      </c>
      <c r="D189" s="25" t="s">
        <v>7</v>
      </c>
      <c r="E189" s="26">
        <f t="shared" ref="E189:K189" si="33">+E191</f>
        <v>80</v>
      </c>
      <c r="F189" s="26">
        <f t="shared" si="33"/>
        <v>100</v>
      </c>
      <c r="G189" s="26">
        <f t="shared" si="33"/>
        <v>0</v>
      </c>
      <c r="H189" s="26">
        <f t="shared" si="33"/>
        <v>140</v>
      </c>
      <c r="I189" s="26">
        <f t="shared" si="33"/>
        <v>0</v>
      </c>
      <c r="J189" s="26">
        <f t="shared" si="33"/>
        <v>0</v>
      </c>
      <c r="K189" s="26">
        <f t="shared" si="33"/>
        <v>0</v>
      </c>
      <c r="L189" s="26">
        <f>L191</f>
        <v>320</v>
      </c>
    </row>
    <row r="190" spans="1:12" ht="33.75" customHeight="1" x14ac:dyDescent="0.25">
      <c r="A190" s="5"/>
      <c r="B190" s="4"/>
      <c r="C190" s="4"/>
      <c r="D190" s="25" t="s">
        <v>10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</row>
    <row r="191" spans="1:12" ht="33.75" customHeight="1" x14ac:dyDescent="0.25">
      <c r="A191" s="5"/>
      <c r="B191" s="4"/>
      <c r="C191" s="4"/>
      <c r="D191" s="25" t="s">
        <v>11</v>
      </c>
      <c r="E191" s="31">
        <v>80</v>
      </c>
      <c r="F191" s="31">
        <v>100</v>
      </c>
      <c r="G191" s="31">
        <v>0</v>
      </c>
      <c r="H191" s="31">
        <v>140</v>
      </c>
      <c r="I191" s="32">
        <v>0</v>
      </c>
      <c r="J191" s="32">
        <v>0</v>
      </c>
      <c r="K191" s="32">
        <v>0</v>
      </c>
      <c r="L191" s="31">
        <f>E191+F191+G191+H191+I191+J191+K191</f>
        <v>320</v>
      </c>
    </row>
    <row r="192" spans="1:12" ht="48" customHeight="1" x14ac:dyDescent="0.25">
      <c r="A192" s="5"/>
      <c r="B192" s="4"/>
      <c r="C192" s="4"/>
      <c r="D192" s="25" t="s">
        <v>12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</row>
    <row r="193" spans="1:12" ht="46.5" customHeight="1" x14ac:dyDescent="0.25">
      <c r="A193" s="5"/>
      <c r="B193" s="4"/>
      <c r="C193" s="4"/>
      <c r="D193" s="25" t="s">
        <v>14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</row>
    <row r="194" spans="1:12" ht="15" customHeight="1" x14ac:dyDescent="0.25">
      <c r="A194" s="5" t="s">
        <v>91</v>
      </c>
      <c r="B194" s="2" t="s">
        <v>92</v>
      </c>
      <c r="C194" s="4" t="s">
        <v>15</v>
      </c>
      <c r="D194" s="25" t="s">
        <v>7</v>
      </c>
      <c r="E194" s="26">
        <f>E197</f>
        <v>186.1</v>
      </c>
      <c r="F194" s="26">
        <f>F197</f>
        <v>0</v>
      </c>
      <c r="G194" s="26">
        <f>G197</f>
        <v>0</v>
      </c>
      <c r="H194" s="26">
        <f>H197</f>
        <v>0</v>
      </c>
      <c r="I194" s="19">
        <v>0</v>
      </c>
      <c r="J194" s="19">
        <v>0</v>
      </c>
      <c r="K194" s="19">
        <v>0</v>
      </c>
      <c r="L194" s="26">
        <f>L197</f>
        <v>186.1</v>
      </c>
    </row>
    <row r="195" spans="1:12" ht="32.25" customHeight="1" x14ac:dyDescent="0.25">
      <c r="A195" s="5"/>
      <c r="B195" s="2"/>
      <c r="C195" s="4"/>
      <c r="D195" s="25" t="s">
        <v>10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</row>
    <row r="196" spans="1:12" ht="30.75" customHeight="1" x14ac:dyDescent="0.25">
      <c r="A196" s="5"/>
      <c r="B196" s="2"/>
      <c r="C196" s="4"/>
      <c r="D196" s="25" t="s">
        <v>11</v>
      </c>
      <c r="E196" s="20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</row>
    <row r="197" spans="1:12" ht="47.25" customHeight="1" x14ac:dyDescent="0.25">
      <c r="A197" s="5"/>
      <c r="B197" s="2"/>
      <c r="C197" s="4"/>
      <c r="D197" s="25" t="s">
        <v>12</v>
      </c>
      <c r="E197" s="30">
        <v>186.1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30">
        <f>E197+F197+G197+H197</f>
        <v>186.1</v>
      </c>
    </row>
    <row r="198" spans="1:12" ht="23.25" customHeight="1" x14ac:dyDescent="0.25">
      <c r="A198" s="5"/>
      <c r="B198" s="2"/>
      <c r="C198" s="4"/>
      <c r="D198" s="25" t="s">
        <v>14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</row>
    <row r="199" spans="1:12" ht="15" customHeight="1" x14ac:dyDescent="0.25">
      <c r="A199" s="5" t="s">
        <v>93</v>
      </c>
      <c r="B199" s="2" t="s">
        <v>94</v>
      </c>
      <c r="C199" s="4" t="s">
        <v>15</v>
      </c>
      <c r="D199" s="25" t="s">
        <v>7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</row>
    <row r="200" spans="1:12" ht="31.5" customHeight="1" x14ac:dyDescent="0.25">
      <c r="A200" s="5"/>
      <c r="B200" s="2"/>
      <c r="C200" s="4"/>
      <c r="D200" s="25" t="s">
        <v>10</v>
      </c>
      <c r="E200" s="20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</row>
    <row r="201" spans="1:12" ht="35.25" customHeight="1" x14ac:dyDescent="0.25">
      <c r="A201" s="5"/>
      <c r="B201" s="2"/>
      <c r="C201" s="4"/>
      <c r="D201" s="25" t="s">
        <v>11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</row>
    <row r="202" spans="1:12" ht="48.75" customHeight="1" x14ac:dyDescent="0.25">
      <c r="A202" s="5"/>
      <c r="B202" s="2"/>
      <c r="C202" s="4"/>
      <c r="D202" s="25" t="s">
        <v>12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</row>
    <row r="203" spans="1:12" ht="18.75" customHeight="1" x14ac:dyDescent="0.25">
      <c r="A203" s="5"/>
      <c r="B203" s="2"/>
      <c r="C203" s="4"/>
      <c r="D203" s="25" t="s">
        <v>14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</row>
    <row r="204" spans="1:12" ht="15" customHeight="1" x14ac:dyDescent="0.25">
      <c r="A204" s="5" t="s">
        <v>95</v>
      </c>
      <c r="B204" s="2" t="s">
        <v>96</v>
      </c>
      <c r="C204" s="4" t="s">
        <v>15</v>
      </c>
      <c r="D204" s="25" t="s">
        <v>7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</row>
    <row r="205" spans="1:12" ht="33.75" customHeight="1" x14ac:dyDescent="0.25">
      <c r="A205" s="5"/>
      <c r="B205" s="2"/>
      <c r="C205" s="4"/>
      <c r="D205" s="25" t="s">
        <v>10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</row>
    <row r="206" spans="1:12" ht="36" customHeight="1" x14ac:dyDescent="0.25">
      <c r="A206" s="5"/>
      <c r="B206" s="2"/>
      <c r="C206" s="4"/>
      <c r="D206" s="25" t="s">
        <v>11</v>
      </c>
      <c r="E206" s="20"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</row>
    <row r="207" spans="1:12" ht="52.5" customHeight="1" x14ac:dyDescent="0.25">
      <c r="A207" s="5"/>
      <c r="B207" s="2"/>
      <c r="C207" s="4"/>
      <c r="D207" s="25" t="s">
        <v>12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</row>
    <row r="208" spans="1:12" ht="24.75" customHeight="1" x14ac:dyDescent="0.25">
      <c r="A208" s="5"/>
      <c r="B208" s="2"/>
      <c r="C208" s="4"/>
      <c r="D208" s="25" t="s">
        <v>14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</row>
    <row r="209" spans="1:12" ht="26.25" customHeight="1" x14ac:dyDescent="0.25">
      <c r="A209" s="5" t="s">
        <v>97</v>
      </c>
      <c r="B209" s="2" t="s">
        <v>98</v>
      </c>
      <c r="C209" s="4" t="s">
        <v>15</v>
      </c>
      <c r="D209" s="25" t="s">
        <v>7</v>
      </c>
      <c r="E209" s="27">
        <f>+E211+E212</f>
        <v>45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27">
        <f>L212+L211</f>
        <v>45</v>
      </c>
    </row>
    <row r="210" spans="1:12" ht="39" customHeight="1" x14ac:dyDescent="0.25">
      <c r="A210" s="5"/>
      <c r="B210" s="2"/>
      <c r="C210" s="4"/>
      <c r="D210" s="25" t="s">
        <v>10</v>
      </c>
      <c r="E210" s="3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</row>
    <row r="211" spans="1:12" ht="40.5" customHeight="1" x14ac:dyDescent="0.25">
      <c r="A211" s="5"/>
      <c r="B211" s="2"/>
      <c r="C211" s="4"/>
      <c r="D211" s="25" t="s">
        <v>11</v>
      </c>
      <c r="E211" s="30">
        <v>39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30">
        <f>+E211</f>
        <v>39</v>
      </c>
    </row>
    <row r="212" spans="1:12" ht="51.75" customHeight="1" x14ac:dyDescent="0.25">
      <c r="A212" s="5"/>
      <c r="B212" s="2"/>
      <c r="C212" s="4"/>
      <c r="D212" s="25" t="s">
        <v>12</v>
      </c>
      <c r="E212" s="31">
        <v>6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31">
        <f>+E212</f>
        <v>6</v>
      </c>
    </row>
    <row r="213" spans="1:12" ht="84" customHeight="1" x14ac:dyDescent="0.25">
      <c r="A213" s="5"/>
      <c r="B213" s="2"/>
      <c r="C213" s="4"/>
      <c r="D213" s="25" t="s">
        <v>14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</row>
    <row r="214" spans="1:12" ht="15" customHeight="1" x14ac:dyDescent="0.25">
      <c r="A214" s="1" t="s">
        <v>99</v>
      </c>
      <c r="B214" s="2" t="s">
        <v>100</v>
      </c>
      <c r="C214" s="4" t="s">
        <v>15</v>
      </c>
      <c r="D214" s="25" t="s">
        <v>7</v>
      </c>
      <c r="E214" s="26">
        <f>+E217</f>
        <v>60.5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/>
      <c r="L214" s="26">
        <f>L217</f>
        <v>60.5</v>
      </c>
    </row>
    <row r="215" spans="1:12" ht="34.5" customHeight="1" x14ac:dyDescent="0.25">
      <c r="A215" s="1"/>
      <c r="B215" s="2"/>
      <c r="C215" s="4"/>
      <c r="D215" s="25" t="s">
        <v>10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</row>
    <row r="216" spans="1:12" ht="31.5" customHeight="1" x14ac:dyDescent="0.25">
      <c r="A216" s="1"/>
      <c r="B216" s="2"/>
      <c r="C216" s="4"/>
      <c r="D216" s="25" t="s">
        <v>11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</row>
    <row r="217" spans="1:12" ht="49.5" customHeight="1" x14ac:dyDescent="0.25">
      <c r="A217" s="1"/>
      <c r="B217" s="2"/>
      <c r="C217" s="4"/>
      <c r="D217" s="25" t="s">
        <v>12</v>
      </c>
      <c r="E217" s="30">
        <v>60.5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30">
        <f>E217+F217+G217+H217</f>
        <v>60.5</v>
      </c>
    </row>
    <row r="218" spans="1:12" ht="26.25" customHeight="1" x14ac:dyDescent="0.25">
      <c r="A218" s="1"/>
      <c r="B218" s="2"/>
      <c r="C218" s="4"/>
      <c r="D218" s="25" t="s">
        <v>14</v>
      </c>
      <c r="E218" s="20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</row>
    <row r="219" spans="1:12" ht="29.25" customHeight="1" x14ac:dyDescent="0.25">
      <c r="A219" s="37" t="s">
        <v>101</v>
      </c>
      <c r="B219" s="9" t="s">
        <v>102</v>
      </c>
      <c r="C219" s="4" t="s">
        <v>15</v>
      </c>
      <c r="D219" s="18" t="s">
        <v>7</v>
      </c>
      <c r="E219" s="20">
        <v>0</v>
      </c>
      <c r="F219" s="33">
        <f>F229</f>
        <v>1485.8</v>
      </c>
      <c r="G219" s="33">
        <f>G229+G224</f>
        <v>2736.3</v>
      </c>
      <c r="H219" s="27">
        <f>H229+H224</f>
        <v>0</v>
      </c>
      <c r="I219" s="27">
        <f>I229+I224</f>
        <v>0</v>
      </c>
      <c r="J219" s="27">
        <f>J229+J224</f>
        <v>0</v>
      </c>
      <c r="K219" s="27">
        <f>K229+K224</f>
        <v>0</v>
      </c>
      <c r="L219" s="33">
        <f>L222+L221</f>
        <v>4222.1000000000004</v>
      </c>
    </row>
    <row r="220" spans="1:12" ht="36.75" customHeight="1" x14ac:dyDescent="0.25">
      <c r="A220" s="37"/>
      <c r="B220" s="9"/>
      <c r="C220" s="4"/>
      <c r="D220" s="18" t="s">
        <v>10</v>
      </c>
      <c r="E220" s="20"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</row>
    <row r="221" spans="1:12" ht="38.25" customHeight="1" x14ac:dyDescent="0.25">
      <c r="A221" s="37"/>
      <c r="B221" s="9"/>
      <c r="C221" s="4"/>
      <c r="D221" s="18" t="s">
        <v>11</v>
      </c>
      <c r="E221" s="20">
        <v>0</v>
      </c>
      <c r="F221" s="27">
        <f>F231</f>
        <v>1420</v>
      </c>
      <c r="G221" s="27">
        <f>G231</f>
        <v>2500</v>
      </c>
      <c r="H221" s="19">
        <v>0</v>
      </c>
      <c r="I221" s="19">
        <v>0</v>
      </c>
      <c r="J221" s="19">
        <v>0</v>
      </c>
      <c r="K221" s="19">
        <v>0</v>
      </c>
      <c r="L221" s="27">
        <f>F221+G221</f>
        <v>3920</v>
      </c>
    </row>
    <row r="222" spans="1:12" ht="49.5" customHeight="1" x14ac:dyDescent="0.25">
      <c r="A222" s="37"/>
      <c r="B222" s="9"/>
      <c r="C222" s="4"/>
      <c r="D222" s="18" t="s">
        <v>12</v>
      </c>
      <c r="E222" s="20">
        <v>0</v>
      </c>
      <c r="F222" s="27">
        <f>F232+F227</f>
        <v>65.8</v>
      </c>
      <c r="G222" s="27">
        <f>G232+G227</f>
        <v>236.3</v>
      </c>
      <c r="H222" s="19">
        <v>0</v>
      </c>
      <c r="I222" s="19">
        <v>0</v>
      </c>
      <c r="J222" s="19">
        <v>0</v>
      </c>
      <c r="K222" s="19">
        <v>0</v>
      </c>
      <c r="L222" s="27">
        <f>F222+G222</f>
        <v>302.10000000000002</v>
      </c>
    </row>
    <row r="223" spans="1:12" ht="47.1" customHeight="1" x14ac:dyDescent="0.25">
      <c r="A223" s="37"/>
      <c r="B223" s="9"/>
      <c r="C223" s="4"/>
      <c r="D223" s="18" t="s">
        <v>14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</row>
    <row r="224" spans="1:12" ht="27.6" customHeight="1" x14ac:dyDescent="0.25">
      <c r="A224" s="37" t="s">
        <v>103</v>
      </c>
      <c r="B224" s="9" t="s">
        <v>104</v>
      </c>
      <c r="C224" s="4" t="s">
        <v>15</v>
      </c>
      <c r="D224" s="18" t="s">
        <v>7</v>
      </c>
      <c r="E224" s="20">
        <v>0</v>
      </c>
      <c r="F224" s="20">
        <v>0</v>
      </c>
      <c r="G224" s="27">
        <f t="shared" ref="G224:L224" si="34">G227</f>
        <v>211</v>
      </c>
      <c r="H224" s="27">
        <f t="shared" si="34"/>
        <v>0</v>
      </c>
      <c r="I224" s="27">
        <f t="shared" si="34"/>
        <v>0</v>
      </c>
      <c r="J224" s="27">
        <f t="shared" si="34"/>
        <v>0</v>
      </c>
      <c r="K224" s="27">
        <f t="shared" si="34"/>
        <v>0</v>
      </c>
      <c r="L224" s="27">
        <f t="shared" si="34"/>
        <v>211</v>
      </c>
    </row>
    <row r="225" spans="1:12" ht="36.6" customHeight="1" x14ac:dyDescent="0.25">
      <c r="A225" s="37"/>
      <c r="B225" s="9"/>
      <c r="C225" s="4"/>
      <c r="D225" s="18" t="s">
        <v>10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</row>
    <row r="226" spans="1:12" ht="31.35" customHeight="1" x14ac:dyDescent="0.25">
      <c r="A226" s="37"/>
      <c r="B226" s="9"/>
      <c r="C226" s="4"/>
      <c r="D226" s="18" t="s">
        <v>11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</row>
    <row r="227" spans="1:12" ht="30.6" customHeight="1" x14ac:dyDescent="0.25">
      <c r="A227" s="37"/>
      <c r="B227" s="9"/>
      <c r="C227" s="4"/>
      <c r="D227" s="18" t="s">
        <v>12</v>
      </c>
      <c r="E227" s="20">
        <v>0</v>
      </c>
      <c r="F227" s="20">
        <v>0</v>
      </c>
      <c r="G227" s="30">
        <v>211</v>
      </c>
      <c r="H227" s="20">
        <v>0</v>
      </c>
      <c r="I227" s="20">
        <v>0</v>
      </c>
      <c r="J227" s="20">
        <v>0</v>
      </c>
      <c r="K227" s="20">
        <v>0</v>
      </c>
      <c r="L227" s="30">
        <f>G227</f>
        <v>211</v>
      </c>
    </row>
    <row r="228" spans="1:12" ht="38.85" customHeight="1" x14ac:dyDescent="0.25">
      <c r="A228" s="37"/>
      <c r="B228" s="9"/>
      <c r="C228" s="4"/>
      <c r="D228" s="18" t="s">
        <v>14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</row>
    <row r="229" spans="1:12" ht="15" customHeight="1" x14ac:dyDescent="0.25">
      <c r="A229" s="37" t="s">
        <v>105</v>
      </c>
      <c r="B229" s="9" t="s">
        <v>106</v>
      </c>
      <c r="C229" s="4" t="s">
        <v>15</v>
      </c>
      <c r="D229" s="18" t="s">
        <v>7</v>
      </c>
      <c r="E229" s="24">
        <v>0</v>
      </c>
      <c r="F229" s="26">
        <f>F232+F231</f>
        <v>1485.8</v>
      </c>
      <c r="G229" s="26">
        <f>G232+G231</f>
        <v>2525.3000000000002</v>
      </c>
      <c r="H229" s="26">
        <v>0</v>
      </c>
      <c r="I229" s="26">
        <v>0</v>
      </c>
      <c r="J229" s="26">
        <v>0</v>
      </c>
      <c r="K229" s="26"/>
      <c r="L229" s="26">
        <f>L232+L231</f>
        <v>4011.1</v>
      </c>
    </row>
    <row r="230" spans="1:12" ht="42.75" customHeight="1" x14ac:dyDescent="0.25">
      <c r="A230" s="37"/>
      <c r="B230" s="9"/>
      <c r="C230" s="4"/>
      <c r="D230" s="18" t="s">
        <v>10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</row>
    <row r="231" spans="1:12" ht="42.75" customHeight="1" x14ac:dyDescent="0.25">
      <c r="A231" s="37"/>
      <c r="B231" s="9"/>
      <c r="C231" s="4"/>
      <c r="D231" s="18" t="s">
        <v>11</v>
      </c>
      <c r="E231" s="20">
        <v>0</v>
      </c>
      <c r="F231" s="30">
        <v>1420</v>
      </c>
      <c r="G231" s="30">
        <v>2500</v>
      </c>
      <c r="H231" s="20">
        <v>0</v>
      </c>
      <c r="I231" s="20">
        <v>0</v>
      </c>
      <c r="J231" s="20">
        <v>0</v>
      </c>
      <c r="K231" s="20">
        <v>0</v>
      </c>
      <c r="L231" s="30">
        <f>F231+G231</f>
        <v>3920</v>
      </c>
    </row>
    <row r="232" spans="1:12" ht="51.75" customHeight="1" x14ac:dyDescent="0.25">
      <c r="A232" s="37"/>
      <c r="B232" s="9"/>
      <c r="C232" s="4"/>
      <c r="D232" s="18" t="s">
        <v>12</v>
      </c>
      <c r="E232" s="20">
        <v>0</v>
      </c>
      <c r="F232" s="30">
        <v>65.8</v>
      </c>
      <c r="G232" s="30">
        <v>25.3</v>
      </c>
      <c r="H232" s="20">
        <v>0</v>
      </c>
      <c r="I232" s="20">
        <v>0</v>
      </c>
      <c r="J232" s="20">
        <v>0</v>
      </c>
      <c r="K232" s="20">
        <v>0</v>
      </c>
      <c r="L232" s="30">
        <f>F232+G232</f>
        <v>91.1</v>
      </c>
    </row>
    <row r="233" spans="1:12" ht="46.5" customHeight="1" x14ac:dyDescent="0.25">
      <c r="A233" s="37"/>
      <c r="B233" s="9"/>
      <c r="C233" s="4"/>
      <c r="D233" s="18" t="s">
        <v>14</v>
      </c>
      <c r="E233" s="20">
        <v>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</row>
    <row r="234" spans="1:12" ht="15" customHeight="1" x14ac:dyDescent="0.25">
      <c r="A234" s="9" t="s">
        <v>107</v>
      </c>
      <c r="B234" s="9" t="s">
        <v>108</v>
      </c>
      <c r="C234" s="9" t="s">
        <v>15</v>
      </c>
      <c r="D234" s="18" t="s">
        <v>7</v>
      </c>
      <c r="E234" s="20">
        <f t="shared" ref="E234:J243" si="35">E239</f>
        <v>0</v>
      </c>
      <c r="F234" s="20">
        <f t="shared" si="35"/>
        <v>0</v>
      </c>
      <c r="G234" s="20">
        <f t="shared" si="35"/>
        <v>0</v>
      </c>
      <c r="H234" s="20">
        <f t="shared" si="35"/>
        <v>0</v>
      </c>
      <c r="I234" s="20">
        <f t="shared" si="35"/>
        <v>0</v>
      </c>
      <c r="J234" s="20">
        <f t="shared" si="35"/>
        <v>0</v>
      </c>
      <c r="K234" s="20"/>
      <c r="L234" s="20">
        <f t="shared" ref="L234:L243" si="36">L239</f>
        <v>0</v>
      </c>
    </row>
    <row r="235" spans="1:12" ht="35.25" customHeight="1" x14ac:dyDescent="0.25">
      <c r="A235" s="9"/>
      <c r="B235" s="9"/>
      <c r="C235" s="9"/>
      <c r="D235" s="18" t="s">
        <v>10</v>
      </c>
      <c r="E235" s="20">
        <f t="shared" si="35"/>
        <v>0</v>
      </c>
      <c r="F235" s="20">
        <f t="shared" si="35"/>
        <v>0</v>
      </c>
      <c r="G235" s="20">
        <f t="shared" si="35"/>
        <v>0</v>
      </c>
      <c r="H235" s="20">
        <f t="shared" si="35"/>
        <v>0</v>
      </c>
      <c r="I235" s="20">
        <f t="shared" si="35"/>
        <v>0</v>
      </c>
      <c r="J235" s="20">
        <f t="shared" si="35"/>
        <v>0</v>
      </c>
      <c r="K235" s="20">
        <f t="shared" ref="K235:K243" si="37">K240</f>
        <v>0</v>
      </c>
      <c r="L235" s="20">
        <f t="shared" si="36"/>
        <v>0</v>
      </c>
    </row>
    <row r="236" spans="1:12" ht="32.25" customHeight="1" x14ac:dyDescent="0.25">
      <c r="A236" s="9"/>
      <c r="B236" s="9"/>
      <c r="C236" s="9"/>
      <c r="D236" s="18" t="s">
        <v>11</v>
      </c>
      <c r="E236" s="20">
        <f t="shared" si="35"/>
        <v>0</v>
      </c>
      <c r="F236" s="20">
        <f t="shared" si="35"/>
        <v>0</v>
      </c>
      <c r="G236" s="20">
        <f t="shared" si="35"/>
        <v>0</v>
      </c>
      <c r="H236" s="20">
        <f t="shared" si="35"/>
        <v>0</v>
      </c>
      <c r="I236" s="20">
        <f t="shared" si="35"/>
        <v>0</v>
      </c>
      <c r="J236" s="20">
        <f t="shared" si="35"/>
        <v>0</v>
      </c>
      <c r="K236" s="20">
        <f t="shared" si="37"/>
        <v>0</v>
      </c>
      <c r="L236" s="20">
        <f t="shared" si="36"/>
        <v>0</v>
      </c>
    </row>
    <row r="237" spans="1:12" ht="51" customHeight="1" x14ac:dyDescent="0.25">
      <c r="A237" s="9"/>
      <c r="B237" s="9"/>
      <c r="C237" s="9"/>
      <c r="D237" s="18" t="s">
        <v>12</v>
      </c>
      <c r="E237" s="20">
        <f t="shared" si="35"/>
        <v>0</v>
      </c>
      <c r="F237" s="20">
        <f t="shared" si="35"/>
        <v>0</v>
      </c>
      <c r="G237" s="20">
        <f t="shared" si="35"/>
        <v>0</v>
      </c>
      <c r="H237" s="20">
        <f t="shared" si="35"/>
        <v>0</v>
      </c>
      <c r="I237" s="20">
        <f t="shared" si="35"/>
        <v>0</v>
      </c>
      <c r="J237" s="20">
        <f t="shared" si="35"/>
        <v>0</v>
      </c>
      <c r="K237" s="20">
        <f t="shared" si="37"/>
        <v>0</v>
      </c>
      <c r="L237" s="20">
        <f t="shared" si="36"/>
        <v>0</v>
      </c>
    </row>
    <row r="238" spans="1:12" ht="23.25" customHeight="1" x14ac:dyDescent="0.25">
      <c r="A238" s="9"/>
      <c r="B238" s="9"/>
      <c r="C238" s="9"/>
      <c r="D238" s="18" t="s">
        <v>14</v>
      </c>
      <c r="E238" s="20">
        <f t="shared" si="35"/>
        <v>0</v>
      </c>
      <c r="F238" s="20">
        <f t="shared" si="35"/>
        <v>0</v>
      </c>
      <c r="G238" s="20">
        <f t="shared" si="35"/>
        <v>0</v>
      </c>
      <c r="H238" s="20">
        <f t="shared" si="35"/>
        <v>0</v>
      </c>
      <c r="I238" s="20">
        <f t="shared" si="35"/>
        <v>0</v>
      </c>
      <c r="J238" s="20">
        <f t="shared" si="35"/>
        <v>0</v>
      </c>
      <c r="K238" s="20">
        <f t="shared" si="37"/>
        <v>0</v>
      </c>
      <c r="L238" s="20">
        <f t="shared" si="36"/>
        <v>0</v>
      </c>
    </row>
    <row r="239" spans="1:12" ht="15" customHeight="1" x14ac:dyDescent="0.25">
      <c r="A239" s="9" t="s">
        <v>109</v>
      </c>
      <c r="B239" s="9" t="s">
        <v>110</v>
      </c>
      <c r="C239" s="9" t="s">
        <v>15</v>
      </c>
      <c r="D239" s="18" t="s">
        <v>7</v>
      </c>
      <c r="E239" s="20">
        <f t="shared" si="35"/>
        <v>0</v>
      </c>
      <c r="F239" s="20">
        <f t="shared" si="35"/>
        <v>0</v>
      </c>
      <c r="G239" s="20">
        <f t="shared" si="35"/>
        <v>0</v>
      </c>
      <c r="H239" s="20">
        <f t="shared" si="35"/>
        <v>0</v>
      </c>
      <c r="I239" s="20">
        <f t="shared" si="35"/>
        <v>0</v>
      </c>
      <c r="J239" s="20">
        <f t="shared" si="35"/>
        <v>0</v>
      </c>
      <c r="K239" s="20">
        <f t="shared" si="37"/>
        <v>0</v>
      </c>
      <c r="L239" s="20">
        <f t="shared" si="36"/>
        <v>0</v>
      </c>
    </row>
    <row r="240" spans="1:12" ht="36.75" customHeight="1" x14ac:dyDescent="0.25">
      <c r="A240" s="9"/>
      <c r="B240" s="9"/>
      <c r="C240" s="9"/>
      <c r="D240" s="18" t="s">
        <v>10</v>
      </c>
      <c r="E240" s="20">
        <f t="shared" si="35"/>
        <v>0</v>
      </c>
      <c r="F240" s="20">
        <f t="shared" si="35"/>
        <v>0</v>
      </c>
      <c r="G240" s="20">
        <f t="shared" si="35"/>
        <v>0</v>
      </c>
      <c r="H240" s="20">
        <f t="shared" si="35"/>
        <v>0</v>
      </c>
      <c r="I240" s="20">
        <f t="shared" si="35"/>
        <v>0</v>
      </c>
      <c r="J240" s="20">
        <f t="shared" si="35"/>
        <v>0</v>
      </c>
      <c r="K240" s="20">
        <f t="shared" si="37"/>
        <v>0</v>
      </c>
      <c r="L240" s="20">
        <f t="shared" si="36"/>
        <v>0</v>
      </c>
    </row>
    <row r="241" spans="1:12" ht="33" customHeight="1" x14ac:dyDescent="0.25">
      <c r="A241" s="9"/>
      <c r="B241" s="9"/>
      <c r="C241" s="9"/>
      <c r="D241" s="18" t="s">
        <v>11</v>
      </c>
      <c r="E241" s="20">
        <f t="shared" si="35"/>
        <v>0</v>
      </c>
      <c r="F241" s="20">
        <f t="shared" si="35"/>
        <v>0</v>
      </c>
      <c r="G241" s="20">
        <f t="shared" si="35"/>
        <v>0</v>
      </c>
      <c r="H241" s="20">
        <f t="shared" si="35"/>
        <v>0</v>
      </c>
      <c r="I241" s="20">
        <f t="shared" si="35"/>
        <v>0</v>
      </c>
      <c r="J241" s="20">
        <f t="shared" si="35"/>
        <v>0</v>
      </c>
      <c r="K241" s="20">
        <f t="shared" si="37"/>
        <v>0</v>
      </c>
      <c r="L241" s="20">
        <f t="shared" si="36"/>
        <v>0</v>
      </c>
    </row>
    <row r="242" spans="1:12" ht="51" customHeight="1" x14ac:dyDescent="0.25">
      <c r="A242" s="9"/>
      <c r="B242" s="9"/>
      <c r="C242" s="9"/>
      <c r="D242" s="18" t="s">
        <v>12</v>
      </c>
      <c r="E242" s="20">
        <f t="shared" si="35"/>
        <v>0</v>
      </c>
      <c r="F242" s="20">
        <f t="shared" si="35"/>
        <v>0</v>
      </c>
      <c r="G242" s="20">
        <f t="shared" si="35"/>
        <v>0</v>
      </c>
      <c r="H242" s="20">
        <f t="shared" si="35"/>
        <v>0</v>
      </c>
      <c r="I242" s="20">
        <f t="shared" si="35"/>
        <v>0</v>
      </c>
      <c r="J242" s="20">
        <f t="shared" si="35"/>
        <v>0</v>
      </c>
      <c r="K242" s="20">
        <f t="shared" si="37"/>
        <v>0</v>
      </c>
      <c r="L242" s="20">
        <f t="shared" si="36"/>
        <v>0</v>
      </c>
    </row>
    <row r="243" spans="1:12" ht="24.75" customHeight="1" x14ac:dyDescent="0.25">
      <c r="A243" s="9"/>
      <c r="B243" s="9"/>
      <c r="C243" s="9"/>
      <c r="D243" s="18" t="s">
        <v>14</v>
      </c>
      <c r="E243" s="20">
        <f t="shared" si="35"/>
        <v>0</v>
      </c>
      <c r="F243" s="20">
        <f t="shared" si="35"/>
        <v>0</v>
      </c>
      <c r="G243" s="20">
        <f t="shared" si="35"/>
        <v>0</v>
      </c>
      <c r="H243" s="20">
        <f t="shared" si="35"/>
        <v>0</v>
      </c>
      <c r="I243" s="20">
        <f t="shared" si="35"/>
        <v>0</v>
      </c>
      <c r="J243" s="20">
        <f t="shared" si="35"/>
        <v>0</v>
      </c>
      <c r="K243" s="20">
        <f t="shared" si="37"/>
        <v>0</v>
      </c>
      <c r="L243" s="20">
        <f t="shared" si="36"/>
        <v>0</v>
      </c>
    </row>
    <row r="244" spans="1:12" ht="15" customHeight="1" x14ac:dyDescent="0.25">
      <c r="A244" s="8" t="s">
        <v>111</v>
      </c>
      <c r="B244" s="9" t="s">
        <v>112</v>
      </c>
      <c r="C244" s="9" t="s">
        <v>15</v>
      </c>
      <c r="D244" s="18" t="s">
        <v>7</v>
      </c>
      <c r="E244" s="34">
        <f t="shared" ref="E244:L248" si="38">SUM(E245:E248)</f>
        <v>0</v>
      </c>
      <c r="F244" s="34">
        <f t="shared" si="38"/>
        <v>0</v>
      </c>
      <c r="G244" s="34">
        <f t="shared" si="38"/>
        <v>0</v>
      </c>
      <c r="H244" s="34">
        <f t="shared" si="38"/>
        <v>0</v>
      </c>
      <c r="I244" s="34">
        <f t="shared" si="38"/>
        <v>0</v>
      </c>
      <c r="J244" s="34">
        <f t="shared" si="38"/>
        <v>0</v>
      </c>
      <c r="K244" s="34">
        <f t="shared" si="38"/>
        <v>0</v>
      </c>
      <c r="L244" s="34">
        <f t="shared" si="38"/>
        <v>0</v>
      </c>
    </row>
    <row r="245" spans="1:12" ht="36" customHeight="1" x14ac:dyDescent="0.25">
      <c r="A245" s="8"/>
      <c r="B245" s="9"/>
      <c r="C245" s="9"/>
      <c r="D245" s="18" t="s">
        <v>10</v>
      </c>
      <c r="E245" s="35">
        <f t="shared" si="38"/>
        <v>0</v>
      </c>
      <c r="F245" s="35">
        <f t="shared" si="38"/>
        <v>0</v>
      </c>
      <c r="G245" s="35">
        <f t="shared" si="38"/>
        <v>0</v>
      </c>
      <c r="H245" s="35">
        <f t="shared" si="38"/>
        <v>0</v>
      </c>
      <c r="I245" s="35">
        <f t="shared" si="38"/>
        <v>0</v>
      </c>
      <c r="J245" s="35">
        <f t="shared" si="38"/>
        <v>0</v>
      </c>
      <c r="K245" s="35">
        <f t="shared" si="38"/>
        <v>0</v>
      </c>
      <c r="L245" s="35">
        <f t="shared" si="38"/>
        <v>0</v>
      </c>
    </row>
    <row r="246" spans="1:12" ht="33" customHeight="1" x14ac:dyDescent="0.25">
      <c r="A246" s="8"/>
      <c r="B246" s="9"/>
      <c r="C246" s="9"/>
      <c r="D246" s="18" t="s">
        <v>11</v>
      </c>
      <c r="E246" s="35">
        <f t="shared" si="38"/>
        <v>0</v>
      </c>
      <c r="F246" s="35">
        <f t="shared" si="38"/>
        <v>0</v>
      </c>
      <c r="G246" s="35">
        <f t="shared" si="38"/>
        <v>0</v>
      </c>
      <c r="H246" s="35">
        <f t="shared" si="38"/>
        <v>0</v>
      </c>
      <c r="I246" s="35">
        <f t="shared" si="38"/>
        <v>0</v>
      </c>
      <c r="J246" s="35">
        <f t="shared" si="38"/>
        <v>0</v>
      </c>
      <c r="K246" s="35">
        <f t="shared" si="38"/>
        <v>0</v>
      </c>
      <c r="L246" s="35">
        <f t="shared" si="38"/>
        <v>0</v>
      </c>
    </row>
    <row r="247" spans="1:12" ht="51" customHeight="1" x14ac:dyDescent="0.25">
      <c r="A247" s="8"/>
      <c r="B247" s="9"/>
      <c r="C247" s="9"/>
      <c r="D247" s="18" t="s">
        <v>12</v>
      </c>
      <c r="E247" s="35">
        <f t="shared" si="38"/>
        <v>0</v>
      </c>
      <c r="F247" s="35">
        <f t="shared" si="38"/>
        <v>0</v>
      </c>
      <c r="G247" s="35">
        <f t="shared" si="38"/>
        <v>0</v>
      </c>
      <c r="H247" s="35">
        <f t="shared" si="38"/>
        <v>0</v>
      </c>
      <c r="I247" s="35">
        <f t="shared" si="38"/>
        <v>0</v>
      </c>
      <c r="J247" s="35">
        <f t="shared" si="38"/>
        <v>0</v>
      </c>
      <c r="K247" s="35">
        <f t="shared" si="38"/>
        <v>0</v>
      </c>
      <c r="L247" s="35">
        <f t="shared" si="38"/>
        <v>0</v>
      </c>
    </row>
    <row r="248" spans="1:12" ht="22.5" customHeight="1" x14ac:dyDescent="0.25">
      <c r="A248" s="8"/>
      <c r="B248" s="9"/>
      <c r="C248" s="9"/>
      <c r="D248" s="18" t="s">
        <v>14</v>
      </c>
      <c r="E248" s="35">
        <f t="shared" si="38"/>
        <v>0</v>
      </c>
      <c r="F248" s="35">
        <f t="shared" si="38"/>
        <v>0</v>
      </c>
      <c r="G248" s="35">
        <f t="shared" si="38"/>
        <v>0</v>
      </c>
      <c r="H248" s="35">
        <f t="shared" si="38"/>
        <v>0</v>
      </c>
      <c r="I248" s="35">
        <f t="shared" si="38"/>
        <v>0</v>
      </c>
      <c r="J248" s="35">
        <f t="shared" si="38"/>
        <v>0</v>
      </c>
      <c r="K248" s="35">
        <f t="shared" si="38"/>
        <v>0</v>
      </c>
      <c r="L248" s="35">
        <f t="shared" si="38"/>
        <v>0</v>
      </c>
    </row>
    <row r="249" spans="1:12" x14ac:dyDescent="0.25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</row>
  </sheetData>
  <mergeCells count="146">
    <mergeCell ref="A234:A238"/>
    <mergeCell ref="B234:B238"/>
    <mergeCell ref="C234:C238"/>
    <mergeCell ref="A239:A243"/>
    <mergeCell ref="B239:B243"/>
    <mergeCell ref="C239:C243"/>
    <mergeCell ref="A244:A248"/>
    <mergeCell ref="B244:B248"/>
    <mergeCell ref="C244:C248"/>
    <mergeCell ref="A219:A223"/>
    <mergeCell ref="B219:B223"/>
    <mergeCell ref="C219:C223"/>
    <mergeCell ref="A224:A228"/>
    <mergeCell ref="B224:B228"/>
    <mergeCell ref="C224:C228"/>
    <mergeCell ref="A229:A233"/>
    <mergeCell ref="B229:B233"/>
    <mergeCell ref="C229:C23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70:A74"/>
    <mergeCell ref="B70:B74"/>
    <mergeCell ref="C70:C74"/>
    <mergeCell ref="A75:A79"/>
    <mergeCell ref="B75:B79"/>
    <mergeCell ref="C75:C79"/>
    <mergeCell ref="A80:A83"/>
    <mergeCell ref="B80:B83"/>
    <mergeCell ref="C80:C83"/>
    <mergeCell ref="A53:A57"/>
    <mergeCell ref="B53:B57"/>
    <mergeCell ref="C53:C57"/>
    <mergeCell ref="A58:A63"/>
    <mergeCell ref="B58:B63"/>
    <mergeCell ref="C58:C63"/>
    <mergeCell ref="A64:A69"/>
    <mergeCell ref="B64:B69"/>
    <mergeCell ref="C64:C69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9:A20"/>
    <mergeCell ref="B9:B20"/>
    <mergeCell ref="C9:C14"/>
    <mergeCell ref="C15:C20"/>
    <mergeCell ref="A21:A32"/>
    <mergeCell ref="B21:B32"/>
    <mergeCell ref="C21:C26"/>
    <mergeCell ref="C27:C32"/>
    <mergeCell ref="A33:A37"/>
    <mergeCell ref="B33:B37"/>
    <mergeCell ref="C33:C37"/>
    <mergeCell ref="G1:L1"/>
    <mergeCell ref="G2:L2"/>
    <mergeCell ref="G3:L3"/>
    <mergeCell ref="A5:L5"/>
    <mergeCell ref="A6:A7"/>
    <mergeCell ref="B6:B7"/>
    <mergeCell ref="C6:C7"/>
    <mergeCell ref="D6:D7"/>
    <mergeCell ref="E6:L6"/>
  </mergeCells>
  <pageMargins left="0.70833333333333304" right="0.70833333333333304" top="0.74791666666666701" bottom="0.74791666666666701" header="0.51180555555555496" footer="0.51180555555555496"/>
  <pageSetup paperSize="9" scale="5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KAB-26-PC-2</cp:lastModifiedBy>
  <cp:revision>131</cp:revision>
  <cp:lastPrinted>2023-10-20T10:09:07Z</cp:lastPrinted>
  <dcterms:created xsi:type="dcterms:W3CDTF">2006-09-28T05:33:49Z</dcterms:created>
  <dcterms:modified xsi:type="dcterms:W3CDTF">2024-02-14T06:09:23Z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