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definedNames>
    <definedName name="_xlnm.Print_Area" localSheetId="0">Лист1!$A$2:$M$306</definedName>
  </definedNames>
  <calcPr calcId="152511"/>
</workbook>
</file>

<file path=xl/calcChain.xml><?xml version="1.0" encoding="utf-8"?>
<calcChain xmlns="http://schemas.openxmlformats.org/spreadsheetml/2006/main">
  <c r="I207" i="1" l="1"/>
  <c r="I285" i="1" l="1"/>
  <c r="I280" i="1" s="1"/>
  <c r="I89" i="1" l="1"/>
  <c r="I37" i="1"/>
  <c r="I219" i="1" l="1"/>
  <c r="J219" i="1"/>
  <c r="K219" i="1"/>
  <c r="J269" i="1"/>
  <c r="K269" i="1"/>
  <c r="I269" i="1"/>
  <c r="I227" i="1" l="1"/>
  <c r="J227" i="1"/>
  <c r="K227" i="1"/>
  <c r="K268" i="1" l="1"/>
  <c r="K267" i="1" s="1"/>
  <c r="K88" i="1"/>
  <c r="K31" i="1" s="1"/>
  <c r="I249" i="1"/>
  <c r="I32" i="1" s="1"/>
  <c r="I250" i="1"/>
  <c r="I248" i="1"/>
  <c r="J90" i="1"/>
  <c r="J89" i="1"/>
  <c r="J88" i="1"/>
  <c r="J122" i="1"/>
  <c r="I247" i="1" l="1"/>
  <c r="J272" i="1"/>
  <c r="K272" i="1"/>
  <c r="K182" i="1"/>
  <c r="K177" i="1"/>
  <c r="I262" i="1"/>
  <c r="J297" i="1" l="1"/>
  <c r="K297" i="1"/>
  <c r="H219" i="1" l="1"/>
  <c r="H227" i="1"/>
  <c r="J285" i="1" l="1"/>
  <c r="K285" i="1"/>
  <c r="J282" i="1"/>
  <c r="K282" i="1"/>
  <c r="J277" i="1"/>
  <c r="K277" i="1"/>
  <c r="J280" i="1"/>
  <c r="K280" i="1"/>
  <c r="J287" i="1"/>
  <c r="K287" i="1"/>
  <c r="J222" i="1"/>
  <c r="K222" i="1"/>
  <c r="J220" i="1"/>
  <c r="K220" i="1"/>
  <c r="J217" i="1"/>
  <c r="K217" i="1"/>
  <c r="J187" i="1"/>
  <c r="K187" i="1"/>
  <c r="J117" i="1"/>
  <c r="K117" i="1"/>
  <c r="J112" i="1"/>
  <c r="K112" i="1"/>
  <c r="J107" i="1"/>
  <c r="K107" i="1"/>
  <c r="J102" i="1"/>
  <c r="K102" i="1"/>
  <c r="J97" i="1"/>
  <c r="K97" i="1"/>
  <c r="J91" i="1"/>
  <c r="K91" i="1"/>
  <c r="K90" i="1"/>
  <c r="K87" i="1" s="1"/>
  <c r="K89" i="1"/>
  <c r="J87" i="1"/>
  <c r="J92" i="1"/>
  <c r="K92" i="1"/>
  <c r="K62" i="1"/>
  <c r="K56" i="1"/>
  <c r="K50" i="1"/>
  <c r="K67" i="1"/>
  <c r="L36" i="1"/>
  <c r="L41" i="1"/>
  <c r="L42" i="1"/>
  <c r="L43" i="1"/>
  <c r="L44" i="1"/>
  <c r="L46" i="1"/>
  <c r="L47" i="1"/>
  <c r="L48" i="1"/>
  <c r="L49" i="1"/>
  <c r="L51" i="1"/>
  <c r="L52" i="1"/>
  <c r="L53" i="1"/>
  <c r="L54" i="1"/>
  <c r="L55" i="1"/>
  <c r="L57" i="1"/>
  <c r="L58" i="1"/>
  <c r="L59" i="1"/>
  <c r="L60" i="1"/>
  <c r="L61" i="1"/>
  <c r="L63" i="1"/>
  <c r="L64" i="1"/>
  <c r="L65" i="1"/>
  <c r="L66" i="1"/>
  <c r="L68" i="1"/>
  <c r="L69" i="1"/>
  <c r="L70" i="1"/>
  <c r="L71" i="1"/>
  <c r="L73" i="1"/>
  <c r="L74" i="1"/>
  <c r="L75" i="1"/>
  <c r="L76" i="1"/>
  <c r="L78" i="1"/>
  <c r="L79" i="1"/>
  <c r="L80" i="1"/>
  <c r="L81" i="1"/>
  <c r="L83" i="1"/>
  <c r="L84" i="1"/>
  <c r="L85" i="1"/>
  <c r="L86" i="1"/>
  <c r="L93" i="1"/>
  <c r="L94" i="1"/>
  <c r="L95" i="1"/>
  <c r="L96" i="1"/>
  <c r="L98" i="1"/>
  <c r="L99" i="1"/>
  <c r="L100" i="1"/>
  <c r="L101" i="1"/>
  <c r="L103" i="1"/>
  <c r="L104" i="1"/>
  <c r="L105" i="1"/>
  <c r="L106" i="1"/>
  <c r="L108" i="1"/>
  <c r="L109" i="1"/>
  <c r="L110" i="1"/>
  <c r="L111" i="1"/>
  <c r="L113" i="1"/>
  <c r="L114" i="1"/>
  <c r="L115" i="1"/>
  <c r="L116" i="1"/>
  <c r="L118" i="1"/>
  <c r="L119" i="1"/>
  <c r="L120" i="1"/>
  <c r="L121" i="1"/>
  <c r="L122" i="1"/>
  <c r="L123" i="1"/>
  <c r="L124" i="1"/>
  <c r="L125" i="1"/>
  <c r="L126" i="1"/>
  <c r="L128" i="1"/>
  <c r="L129" i="1"/>
  <c r="L130" i="1"/>
  <c r="L131" i="1"/>
  <c r="L133" i="1"/>
  <c r="L134" i="1"/>
  <c r="L135" i="1"/>
  <c r="L136" i="1"/>
  <c r="L138" i="1"/>
  <c r="L139" i="1"/>
  <c r="L140" i="1"/>
  <c r="L141" i="1"/>
  <c r="L143" i="1"/>
  <c r="L144" i="1"/>
  <c r="L145" i="1"/>
  <c r="L146" i="1"/>
  <c r="L148" i="1"/>
  <c r="L149" i="1"/>
  <c r="L150" i="1"/>
  <c r="L151" i="1"/>
  <c r="L153" i="1"/>
  <c r="L154" i="1"/>
  <c r="L155" i="1"/>
  <c r="L156" i="1"/>
  <c r="L158" i="1"/>
  <c r="L159" i="1"/>
  <c r="L160" i="1"/>
  <c r="L161" i="1"/>
  <c r="L163" i="1"/>
  <c r="L164" i="1"/>
  <c r="L165" i="1"/>
  <c r="L166" i="1"/>
  <c r="L168" i="1"/>
  <c r="L169" i="1"/>
  <c r="L170" i="1"/>
  <c r="L171" i="1"/>
  <c r="L173" i="1"/>
  <c r="L174" i="1"/>
  <c r="L175" i="1"/>
  <c r="L176" i="1"/>
  <c r="L178" i="1"/>
  <c r="L179" i="1"/>
  <c r="L180" i="1"/>
  <c r="L181" i="1"/>
  <c r="L183" i="1"/>
  <c r="L184" i="1"/>
  <c r="L185" i="1"/>
  <c r="L186" i="1"/>
  <c r="L188" i="1"/>
  <c r="L189" i="1"/>
  <c r="L190" i="1"/>
  <c r="L191" i="1"/>
  <c r="L193" i="1"/>
  <c r="L194" i="1"/>
  <c r="L195" i="1"/>
  <c r="L196" i="1"/>
  <c r="L198" i="1"/>
  <c r="L199" i="1"/>
  <c r="L200" i="1"/>
  <c r="L201" i="1"/>
  <c r="L203" i="1"/>
  <c r="L204" i="1"/>
  <c r="L205" i="1"/>
  <c r="L206" i="1"/>
  <c r="L208" i="1"/>
  <c r="L209" i="1"/>
  <c r="L210" i="1"/>
  <c r="L211" i="1"/>
  <c r="L213" i="1"/>
  <c r="L214" i="1"/>
  <c r="L215" i="1"/>
  <c r="L216" i="1"/>
  <c r="L218" i="1"/>
  <c r="L221" i="1"/>
  <c r="L223" i="1"/>
  <c r="L224" i="1"/>
  <c r="L225" i="1"/>
  <c r="L226" i="1"/>
  <c r="L227" i="1"/>
  <c r="L228" i="1"/>
  <c r="L229" i="1"/>
  <c r="L230" i="1"/>
  <c r="L231" i="1"/>
  <c r="L233" i="1"/>
  <c r="L234" i="1"/>
  <c r="L235" i="1"/>
  <c r="L236" i="1"/>
  <c r="L237" i="1"/>
  <c r="L238" i="1"/>
  <c r="L239" i="1"/>
  <c r="L240" i="1"/>
  <c r="L241" i="1"/>
  <c r="L243" i="1"/>
  <c r="L244" i="1"/>
  <c r="L245" i="1"/>
  <c r="L246" i="1"/>
  <c r="L251" i="1"/>
  <c r="L253" i="1"/>
  <c r="L254" i="1"/>
  <c r="L255" i="1"/>
  <c r="L256" i="1"/>
  <c r="L258" i="1"/>
  <c r="L259" i="1"/>
  <c r="L260" i="1"/>
  <c r="L261" i="1"/>
  <c r="L263" i="1"/>
  <c r="L264" i="1"/>
  <c r="L265" i="1"/>
  <c r="L266" i="1"/>
  <c r="L269" i="1"/>
  <c r="L270" i="1"/>
  <c r="L271" i="1"/>
  <c r="L273" i="1"/>
  <c r="L274" i="1"/>
  <c r="L275" i="1"/>
  <c r="L276" i="1"/>
  <c r="L278" i="1"/>
  <c r="L279" i="1"/>
  <c r="L281" i="1"/>
  <c r="L283" i="1"/>
  <c r="L284" i="1"/>
  <c r="L286" i="1"/>
  <c r="L288" i="1"/>
  <c r="L289" i="1"/>
  <c r="L290" i="1"/>
  <c r="L291" i="1"/>
  <c r="L293" i="1"/>
  <c r="L294" i="1"/>
  <c r="L295" i="1"/>
  <c r="L296" i="1"/>
  <c r="L298" i="1"/>
  <c r="L299" i="1"/>
  <c r="L300" i="1"/>
  <c r="L301" i="1"/>
  <c r="L302" i="1"/>
  <c r="L303" i="1"/>
  <c r="L304" i="1"/>
  <c r="L305" i="1"/>
  <c r="L306" i="1"/>
  <c r="I268" i="1"/>
  <c r="I267" i="1" s="1"/>
  <c r="J268" i="1"/>
  <c r="I272" i="1"/>
  <c r="J267" i="1" l="1"/>
  <c r="J31" i="1"/>
  <c r="I192" i="1"/>
  <c r="J192" i="1"/>
  <c r="K192" i="1"/>
  <c r="I142" i="1"/>
  <c r="J142" i="1"/>
  <c r="K142" i="1"/>
  <c r="I132" i="1"/>
  <c r="I127" i="1"/>
  <c r="J45" i="1" l="1"/>
  <c r="K45" i="1"/>
  <c r="J40" i="1"/>
  <c r="K40" i="1"/>
  <c r="J39" i="1"/>
  <c r="K39" i="1"/>
  <c r="K34" i="1" s="1"/>
  <c r="J38" i="1"/>
  <c r="K38" i="1"/>
  <c r="J37" i="1"/>
  <c r="J32" i="1" s="1"/>
  <c r="K37" i="1"/>
  <c r="K32" i="1" s="1"/>
  <c r="J35" i="1"/>
  <c r="K35" i="1"/>
  <c r="K33" i="1"/>
  <c r="K28" i="1" s="1"/>
  <c r="K23" i="1" s="1"/>
  <c r="K26" i="1"/>
  <c r="K21" i="1" l="1"/>
  <c r="K30" i="1"/>
  <c r="K29" i="1"/>
  <c r="K18" i="1"/>
  <c r="K24" i="1"/>
  <c r="K27" i="1"/>
  <c r="H248" i="1"/>
  <c r="H267" i="1"/>
  <c r="L267" i="1" s="1"/>
  <c r="H268" i="1"/>
  <c r="L268" i="1" s="1"/>
  <c r="H272" i="1"/>
  <c r="L272" i="1" s="1"/>
  <c r="K22" i="1" l="1"/>
  <c r="K17" i="1" s="1"/>
  <c r="K16" i="1"/>
  <c r="K19" i="1"/>
  <c r="K25" i="1"/>
  <c r="I88" i="1"/>
  <c r="I31" i="1" s="1"/>
  <c r="H88" i="1"/>
  <c r="H31" i="1" s="1"/>
  <c r="K15" i="1" l="1"/>
  <c r="K20" i="1"/>
  <c r="I90" i="1"/>
  <c r="H90" i="1"/>
  <c r="J26" i="1" l="1"/>
  <c r="J21" i="1" s="1"/>
  <c r="I220" i="1"/>
  <c r="I217" i="1" s="1"/>
  <c r="H220" i="1"/>
  <c r="H242" i="1"/>
  <c r="L242" i="1" s="1"/>
  <c r="H207" i="1"/>
  <c r="H77" i="1"/>
  <c r="J33" i="1" l="1"/>
  <c r="H89" i="1"/>
  <c r="H212" i="1"/>
  <c r="L212" i="1" s="1"/>
  <c r="H38" i="1"/>
  <c r="H37" i="1"/>
  <c r="H82" i="1"/>
  <c r="L82" i="1" s="1"/>
  <c r="J28" i="1" l="1"/>
  <c r="J23" i="1" s="1"/>
  <c r="J16" i="1"/>
  <c r="H137" i="1"/>
  <c r="L137" i="1" s="1"/>
  <c r="H250" i="1" l="1"/>
  <c r="H249" i="1"/>
  <c r="H32" i="1" s="1"/>
  <c r="G249" i="1"/>
  <c r="G250" i="1"/>
  <c r="G248" i="1"/>
  <c r="H262" i="1"/>
  <c r="L262" i="1" s="1"/>
  <c r="H292" i="1"/>
  <c r="F45" i="1" l="1"/>
  <c r="G45" i="1"/>
  <c r="H45" i="1"/>
  <c r="I45" i="1"/>
  <c r="E45" i="1"/>
  <c r="L45" i="1" l="1"/>
  <c r="G292" i="1"/>
  <c r="I38" i="1"/>
  <c r="G38" i="1"/>
  <c r="G77" i="1"/>
  <c r="L77" i="1" s="1"/>
  <c r="I287" i="1"/>
  <c r="I292" i="1"/>
  <c r="I282" i="1" l="1"/>
  <c r="I277" i="1" s="1"/>
  <c r="I91" i="1"/>
  <c r="I187" i="1"/>
  <c r="J182" i="1"/>
  <c r="J177" i="1"/>
  <c r="H157" i="1"/>
  <c r="I157" i="1"/>
  <c r="H142" i="1"/>
  <c r="H127" i="1"/>
  <c r="I102" i="1"/>
  <c r="I97" i="1"/>
  <c r="I92" i="1"/>
  <c r="I39" i="1"/>
  <c r="J67" i="1"/>
  <c r="J62" i="1"/>
  <c r="J56" i="1"/>
  <c r="J50" i="1"/>
  <c r="H40" i="1"/>
  <c r="I40" i="1"/>
  <c r="J34" i="1" l="1"/>
  <c r="J30" i="1" s="1"/>
  <c r="I87" i="1"/>
  <c r="I35" i="1"/>
  <c r="I34" i="1"/>
  <c r="I29" i="1" s="1"/>
  <c r="I24" i="1" s="1"/>
  <c r="I19" i="1" s="1"/>
  <c r="G90" i="1"/>
  <c r="E89" i="1"/>
  <c r="F89" i="1"/>
  <c r="G89" i="1"/>
  <c r="F202" i="1"/>
  <c r="L202" i="1" s="1"/>
  <c r="G207" i="1"/>
  <c r="L207" i="1" s="1"/>
  <c r="L89" i="1" l="1"/>
  <c r="J18" i="1"/>
  <c r="J27" i="1"/>
  <c r="J22" i="1" s="1"/>
  <c r="J29" i="1"/>
  <c r="I26" i="1"/>
  <c r="I21" i="1" l="1"/>
  <c r="J24" i="1"/>
  <c r="J20" i="1" s="1"/>
  <c r="J25" i="1"/>
  <c r="H187" i="1"/>
  <c r="I16" i="1" l="1"/>
  <c r="J17" i="1"/>
  <c r="J15" i="1" s="1"/>
  <c r="J19" i="1"/>
  <c r="I297" i="1"/>
  <c r="I222" i="1"/>
  <c r="I182" i="1"/>
  <c r="H177" i="1"/>
  <c r="I177" i="1"/>
  <c r="I117" i="1"/>
  <c r="I112" i="1"/>
  <c r="I107" i="1"/>
  <c r="G107" i="1"/>
  <c r="H107" i="1"/>
  <c r="H132" i="1"/>
  <c r="I67" i="1"/>
  <c r="I62" i="1"/>
  <c r="I56" i="1"/>
  <c r="I50" i="1"/>
  <c r="I33" i="1"/>
  <c r="I30" i="1" s="1"/>
  <c r="H39" i="1"/>
  <c r="I27" i="1" l="1"/>
  <c r="I28" i="1"/>
  <c r="H35" i="1"/>
  <c r="G37" i="1"/>
  <c r="G32" i="1" s="1"/>
  <c r="F37" i="1"/>
  <c r="F72" i="1"/>
  <c r="L72" i="1" s="1"/>
  <c r="I22" i="1" l="1"/>
  <c r="I17" i="1" s="1"/>
  <c r="I23" i="1"/>
  <c r="I25" i="1"/>
  <c r="F90" i="1"/>
  <c r="F197" i="1"/>
  <c r="L197" i="1" s="1"/>
  <c r="I18" i="1" l="1"/>
  <c r="I15" i="1" s="1"/>
  <c r="I20" i="1"/>
  <c r="G88" i="1" l="1"/>
  <c r="F88" i="1"/>
  <c r="G177" i="1"/>
  <c r="H26" i="1" l="1"/>
  <c r="H21" i="1" s="1"/>
  <c r="H16" i="1" s="1"/>
  <c r="E90" i="1"/>
  <c r="L90" i="1" s="1"/>
  <c r="F91" i="1" l="1"/>
  <c r="G91" i="1"/>
  <c r="G87" i="1" s="1"/>
  <c r="H91" i="1"/>
  <c r="H34" i="1" l="1"/>
  <c r="H29" i="1" s="1"/>
  <c r="H24" i="1" s="1"/>
  <c r="H19" i="1" s="1"/>
  <c r="H87" i="1"/>
  <c r="G192" i="1"/>
  <c r="H192" i="1"/>
  <c r="F192" i="1"/>
  <c r="G182" i="1"/>
  <c r="H182" i="1"/>
  <c r="L192" i="1" l="1"/>
  <c r="F39" i="1"/>
  <c r="G39" i="1"/>
  <c r="H297" i="1"/>
  <c r="G285" i="1"/>
  <c r="H285" i="1"/>
  <c r="G282" i="1"/>
  <c r="H282" i="1"/>
  <c r="G287" i="1"/>
  <c r="H287" i="1"/>
  <c r="G252" i="1"/>
  <c r="H27" i="1"/>
  <c r="H222" i="1"/>
  <c r="H117" i="1"/>
  <c r="H112" i="1"/>
  <c r="H102" i="1"/>
  <c r="H97" i="1"/>
  <c r="G92" i="1"/>
  <c r="H92" i="1"/>
  <c r="H67" i="1"/>
  <c r="H62" i="1"/>
  <c r="H56" i="1"/>
  <c r="H50" i="1"/>
  <c r="G40" i="1"/>
  <c r="H22" i="1" l="1"/>
  <c r="H277" i="1"/>
  <c r="H280" i="1"/>
  <c r="H33" i="1"/>
  <c r="G277" i="1"/>
  <c r="H217" i="1"/>
  <c r="G35" i="1"/>
  <c r="H247" i="1"/>
  <c r="H17" i="1" l="1"/>
  <c r="H30" i="1"/>
  <c r="H28" i="1"/>
  <c r="F177" i="1"/>
  <c r="F187" i="1"/>
  <c r="G187" i="1"/>
  <c r="E187" i="1"/>
  <c r="L187" i="1" l="1"/>
  <c r="H23" i="1"/>
  <c r="H25" i="1"/>
  <c r="E88" i="1"/>
  <c r="L88" i="1" s="1"/>
  <c r="F182" i="1"/>
  <c r="E182" i="1"/>
  <c r="L182" i="1" l="1"/>
  <c r="H18" i="1"/>
  <c r="H20" i="1"/>
  <c r="F250" i="1"/>
  <c r="E250" i="1"/>
  <c r="F249" i="1"/>
  <c r="F32" i="1" s="1"/>
  <c r="E249" i="1"/>
  <c r="F248" i="1"/>
  <c r="E248" i="1"/>
  <c r="E252" i="1"/>
  <c r="L252" i="1" s="1"/>
  <c r="F220" i="1"/>
  <c r="G220" i="1"/>
  <c r="E220" i="1"/>
  <c r="E219" i="1"/>
  <c r="L219" i="1" s="1"/>
  <c r="F252" i="1"/>
  <c r="F257" i="1"/>
  <c r="E257" i="1"/>
  <c r="L257" i="1" l="1"/>
  <c r="L220" i="1"/>
  <c r="L248" i="1"/>
  <c r="L249" i="1"/>
  <c r="L250" i="1"/>
  <c r="H15" i="1"/>
  <c r="E31" i="1"/>
  <c r="G33" i="1"/>
  <c r="G28" i="1" s="1"/>
  <c r="G31" i="1"/>
  <c r="F31" i="1"/>
  <c r="E232" i="1"/>
  <c r="L232" i="1" s="1"/>
  <c r="E177" i="1"/>
  <c r="L177" i="1" s="1"/>
  <c r="E172" i="1"/>
  <c r="L172" i="1" s="1"/>
  <c r="E167" i="1"/>
  <c r="L167" i="1" s="1"/>
  <c r="E162" i="1"/>
  <c r="L162" i="1" s="1"/>
  <c r="L31" i="1" l="1"/>
  <c r="G26" i="1"/>
  <c r="G27" i="1"/>
  <c r="G157" i="1"/>
  <c r="E157" i="1"/>
  <c r="L157" i="1" s="1"/>
  <c r="E152" i="1"/>
  <c r="L152" i="1" s="1"/>
  <c r="G21" i="1" l="1"/>
  <c r="G22" i="1"/>
  <c r="E26" i="1"/>
  <c r="F26" i="1"/>
  <c r="F87" i="1"/>
  <c r="G34" i="1"/>
  <c r="E91" i="1"/>
  <c r="L91" i="1" s="1"/>
  <c r="L26" i="1" l="1"/>
  <c r="E21" i="1"/>
  <c r="E87" i="1"/>
  <c r="L87" i="1" s="1"/>
  <c r="G16" i="1"/>
  <c r="G17" i="1"/>
  <c r="G29" i="1"/>
  <c r="G30" i="1"/>
  <c r="F21" i="1"/>
  <c r="F147" i="1"/>
  <c r="G147" i="1"/>
  <c r="E147" i="1"/>
  <c r="L147" i="1" s="1"/>
  <c r="F142" i="1"/>
  <c r="G142" i="1"/>
  <c r="E142" i="1"/>
  <c r="F38" i="1"/>
  <c r="F34" i="1"/>
  <c r="E39" i="1"/>
  <c r="L39" i="1" s="1"/>
  <c r="E38" i="1"/>
  <c r="E37" i="1"/>
  <c r="E32" i="1" l="1"/>
  <c r="L32" i="1" s="1"/>
  <c r="L37" i="1"/>
  <c r="L38" i="1"/>
  <c r="L142" i="1"/>
  <c r="L21" i="1"/>
  <c r="E16" i="1"/>
  <c r="E33" i="1"/>
  <c r="E34" i="1"/>
  <c r="L34" i="1" s="1"/>
  <c r="G24" i="1"/>
  <c r="G25" i="1"/>
  <c r="F16" i="1"/>
  <c r="F33" i="1"/>
  <c r="L16" i="1" l="1"/>
  <c r="L33" i="1"/>
  <c r="G19" i="1"/>
  <c r="F217" i="1" l="1"/>
  <c r="F40" i="1" l="1"/>
  <c r="E40" i="1"/>
  <c r="F50" i="1"/>
  <c r="G50" i="1"/>
  <c r="E50" i="1"/>
  <c r="L50" i="1" s="1"/>
  <c r="F56" i="1"/>
  <c r="G56" i="1"/>
  <c r="E56" i="1"/>
  <c r="F62" i="1"/>
  <c r="G62" i="1"/>
  <c r="E62" i="1"/>
  <c r="L62" i="1" s="1"/>
  <c r="F67" i="1"/>
  <c r="G67" i="1"/>
  <c r="E67" i="1"/>
  <c r="L67" i="1" l="1"/>
  <c r="L56" i="1"/>
  <c r="L40" i="1"/>
  <c r="E35" i="1"/>
  <c r="L35" i="1" s="1"/>
  <c r="F35" i="1"/>
  <c r="F92" i="1"/>
  <c r="E92" i="1"/>
  <c r="F97" i="1"/>
  <c r="G97" i="1"/>
  <c r="E97" i="1"/>
  <c r="L97" i="1" s="1"/>
  <c r="F102" i="1"/>
  <c r="G102" i="1"/>
  <c r="E102" i="1"/>
  <c r="F107" i="1"/>
  <c r="E107" i="1"/>
  <c r="F112" i="1"/>
  <c r="G112" i="1"/>
  <c r="E112" i="1"/>
  <c r="L112" i="1" s="1"/>
  <c r="F117" i="1"/>
  <c r="G117" i="1"/>
  <c r="E117" i="1"/>
  <c r="F127" i="1"/>
  <c r="G127" i="1"/>
  <c r="E127" i="1"/>
  <c r="L127" i="1" s="1"/>
  <c r="F132" i="1"/>
  <c r="G132" i="1"/>
  <c r="E132" i="1"/>
  <c r="F29" i="1"/>
  <c r="G217" i="1"/>
  <c r="F222" i="1"/>
  <c r="G222" i="1"/>
  <c r="E222" i="1"/>
  <c r="L222" i="1" s="1"/>
  <c r="F287" i="1"/>
  <c r="E287" i="1"/>
  <c r="L287" i="1" s="1"/>
  <c r="F292" i="1"/>
  <c r="E292" i="1"/>
  <c r="L292" i="1" s="1"/>
  <c r="F297" i="1"/>
  <c r="G297" i="1"/>
  <c r="E297" i="1"/>
  <c r="G280" i="1"/>
  <c r="F285" i="1"/>
  <c r="E285" i="1"/>
  <c r="L285" i="1" s="1"/>
  <c r="L297" i="1" l="1"/>
  <c r="L132" i="1"/>
  <c r="L117" i="1"/>
  <c r="L107" i="1"/>
  <c r="L102" i="1"/>
  <c r="L92" i="1"/>
  <c r="G247" i="1"/>
  <c r="G23" i="1"/>
  <c r="F280" i="1"/>
  <c r="F247" i="1"/>
  <c r="F24" i="1"/>
  <c r="E280" i="1"/>
  <c r="E217" i="1"/>
  <c r="L217" i="1" s="1"/>
  <c r="E282" i="1"/>
  <c r="F27" i="1"/>
  <c r="F282" i="1"/>
  <c r="L282" i="1" l="1"/>
  <c r="L280" i="1"/>
  <c r="F19" i="1"/>
  <c r="G20" i="1"/>
  <c r="G18" i="1"/>
  <c r="F277" i="1"/>
  <c r="F22" i="1"/>
  <c r="E277" i="1"/>
  <c r="L277" i="1" s="1"/>
  <c r="E27" i="1"/>
  <c r="L27" i="1" s="1"/>
  <c r="E28" i="1"/>
  <c r="L28" i="1" s="1"/>
  <c r="E29" i="1"/>
  <c r="L29" i="1" s="1"/>
  <c r="E30" i="1"/>
  <c r="F28" i="1"/>
  <c r="F30" i="1"/>
  <c r="L30" i="1" l="1"/>
  <c r="E23" i="1"/>
  <c r="G15" i="1"/>
  <c r="F17" i="1"/>
  <c r="F23" i="1"/>
  <c r="E247" i="1"/>
  <c r="L247" i="1" s="1"/>
  <c r="E22" i="1"/>
  <c r="L22" i="1" s="1"/>
  <c r="E25" i="1"/>
  <c r="E24" i="1"/>
  <c r="L24" i="1" s="1"/>
  <c r="F25" i="1"/>
  <c r="L23" i="1" l="1"/>
  <c r="L25" i="1"/>
  <c r="E17" i="1"/>
  <c r="L17" i="1" s="1"/>
  <c r="E18" i="1"/>
  <c r="E19" i="1"/>
  <c r="L19" i="1" s="1"/>
  <c r="E20" i="1"/>
  <c r="F18" i="1"/>
  <c r="F20" i="1"/>
  <c r="L18" i="1" l="1"/>
  <c r="L20" i="1"/>
  <c r="F15" i="1"/>
  <c r="E15" i="1"/>
  <c r="L15" i="1" s="1"/>
</calcChain>
</file>

<file path=xl/sharedStrings.xml><?xml version="1.0" encoding="utf-8"?>
<sst xmlns="http://schemas.openxmlformats.org/spreadsheetml/2006/main" count="471" uniqueCount="132">
  <si>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</si>
  <si>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</si>
  <si>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</si>
  <si>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</si>
  <si>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</si>
  <si>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</si>
  <si>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</si>
  <si>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</si>
  <si>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</si>
  <si>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</si>
  <si>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</si>
  <si>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</si>
  <si>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</si>
  <si>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</si>
  <si>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</si>
  <si>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</si>
  <si>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</si>
  <si>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</si>
  <si>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</si>
  <si>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</si>
  <si>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</si>
  <si>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</si>
  <si>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</si>
  <si>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</si>
  <si>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</si>
  <si>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</si>
  <si>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</si>
  <si>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</si>
  <si>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</si>
  <si>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</si>
  <si>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</si>
  <si>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</si>
  <si>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</si>
  <si>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</si>
  <si>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</si>
  <si>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</si>
  <si>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</si>
  <si>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</si>
  <si>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</si>
  <si>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</si>
  <si>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</si>
  <si>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</si>
  <si>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</si>
  <si>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</si>
  <si>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</si>
  <si>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</si>
  <si>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</si>
  <si>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1.2.13.</t>
  </si>
  <si>
    <t>2.1.4.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</si>
  <si>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</si>
  <si>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</si>
  <si>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2.1.1.Расходы на выплаты по оплате труда  и обеспечение функций   муниципальных органов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</si>
  <si>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</si>
  <si>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1.2.14.</t>
  </si>
  <si>
    <t>1.2.15.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</si>
  <si>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</si>
  <si>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</si>
  <si>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</si>
  <si>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</si>
  <si>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</si>
  <si>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</si>
  <si>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</si>
  <si>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</si>
  <si>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</si>
  <si>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</si>
  <si>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</si>
  <si>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</si>
  <si>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</si>
  <si>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</si>
  <si>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</si>
  <si>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</si>
  <si>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</si>
  <si>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</si>
  <si>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</si>
  <si>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1.1.7.</t>
  </si>
  <si>
    <t>1.2.23.</t>
  </si>
  <si>
    <t xml:space="preserve">Мероприятие 1.1.7. Расходы на устранение предписаний контрольно-надзорных органов  </t>
  </si>
  <si>
    <t>Мероприятие 1.2.23. Расходы на оздоровление педагогических работников общеобразовательных учреждений Псковской области</t>
  </si>
  <si>
    <t>1.3.4.</t>
  </si>
  <si>
    <t>1.2.24.</t>
  </si>
  <si>
    <t>Мероприятие 1.2.24. Расходы на осуществление нормативного оснащения муниципальных образовательных учреждений в сфере антитеррористической защищенности</t>
  </si>
  <si>
    <t>Мероприятие 1.1.8. Расходы на осуществление нормативного оснащения муниципальных образовательных учреждений в сфере антитеррористической защищенности</t>
  </si>
  <si>
    <t>1.1.8.</t>
  </si>
  <si>
    <t>«Приложение № 3 к муниципальной программе</t>
  </si>
  <si>
    <t xml:space="preserve">Мероприятие 1.1.1. Расходы на обеспечение деятельности  (оказание услуг) муниципальных учреждений </t>
  </si>
  <si>
    <t>Мероприятие 1.1.3.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</si>
  <si>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</si>
  <si>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 Расходы на воспитание и обучение детей-инвалидов в муниципальных дошкольных учреждениях </t>
  </si>
  <si>
    <t>Мероприятие1.2.1. Расходы на обеспечение деятельности  (оказание услуг) муниципальных учреждений</t>
  </si>
  <si>
    <t>Мероприятие 1.2.2. Совершенствование организации питания учащихся в общеобразовательных учреждениях</t>
  </si>
  <si>
    <t xml:space="preserve">Мероприятие 1.2.4. 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</si>
  <si>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1.2.5. 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</si>
  <si>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</si>
  <si>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>Мероприятие 1.2.8. Премии Главы района</t>
  </si>
  <si>
    <t>Мероприятия 1.2.9. 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</si>
  <si>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Мероприятие1.2.11. 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</si>
  <si>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</si>
  <si>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</si>
  <si>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1.2.15. 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</si>
  <si>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 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</si>
  <si>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</si>
  <si>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 xml:space="preserve">Мероприятие 1.3.1 Расходы на обеспечение деятельности (оказание услуг) муниципальных учреждений </t>
  </si>
  <si>
    <t>Мероприятие 1.3.2.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</si>
  <si>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</si>
  <si>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1.3.4. Расходы на  обеспечения сертификатов дополнительного образования с определенным номиналом на период действия программы персонифицированного финансирования</t>
  </si>
  <si>
    <t>Мероприятие 1.4.1. 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</si>
  <si>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Основное мероприятие 2.1. «Функционирование управления образования, физической культуры и спорта Администрации Невельского района»</t>
  </si>
  <si>
    <t>Мероприятие 2.1.2. Расходы на содержание работников не отнесённых к должностям муниципальной службы</t>
  </si>
  <si>
    <r>
      <t>Мероприятие 2.1.3. 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</si>
  <si>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>1.4.3.</t>
  </si>
  <si>
    <t>Мероприятие 1.4.3.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</si>
  <si>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Мероприятие 1.2.10. Оборудование(оснащение) рабочих мест для трудоустройства  инвалидов молодого возрастас целью их интеграции в общество </t>
  </si>
  <si>
    <t>1.1.9.</t>
  </si>
  <si>
    <t>Мероприятие 1.1.9.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</si>
  <si>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1.2.25.</t>
  </si>
  <si>
    <t>Мероприятие 1.2.25.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</si>
  <si>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Мероприятие1.1.2. Создание условий для осуществления присмотра и ухода за детьми-инвалидами, детьми-сиротами и детьми, оставшимся без попечения родителей,  детьми с туберкулезной интоксикацией, детьми граждан Российской Федерации, призванных на военную службу по мобилизации, а также за детьми военослужащих,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деятельность.</t>
  </si>
  <si>
    <t>1.3.5.</t>
  </si>
  <si>
    <t>Мероприятие 1.3.5.Расходы на осуществление нормативного оснащения муниципальных образовательных учреждений в сфере антитеррористической защищенности</t>
  </si>
  <si>
    <t>1.5.</t>
  </si>
  <si>
    <t>Основное мероприятие  региональный проект «Патриотическое воспитание граждан Российской Федерации»</t>
  </si>
  <si>
    <t>1.5.1.</t>
  </si>
  <si>
    <t>Мероприятие 1.5.1.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</si>
  <si>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Мероприятие 1.2.7. Расходы на реализацию мероприятий по модернизации школьных систем образования (за счет средств федерального и областного бюджетов)</t>
  </si>
  <si>
    <t xml:space="preserve">        «Развитие образования в Невельском муниципальном округе»</t>
  </si>
  <si>
    <t>Муниципальная программа ««Развитие образования в Невельском муниципальном округе»»</t>
  </si>
  <si>
    <t>Управление образования,физической культуры и спорта Администрации Невельского муниципального округа</t>
  </si>
  <si>
    <t xml:space="preserve">   Управление образования. физической культуры и спорта Администрации Невельского муниципального округа</t>
  </si>
  <si>
    <t>Управление образования, физической культуры и спорта Администрации Невельского муниципального округа</t>
  </si>
  <si>
    <t xml:space="preserve">Мероприятие 2.1.4. Обеспечение жильём специалистов системы образования </t>
  </si>
  <si>
    <r>
      <t xml:space="preserve">Приложение к постановлению Администрации Невельского муниципального округа от </t>
    </r>
    <r>
      <rPr>
        <u/>
        <sz val="14"/>
        <rFont val="Times New Roman"/>
        <family val="1"/>
        <charset val="204"/>
      </rPr>
      <t xml:space="preserve">09.09.2024 </t>
    </r>
    <r>
      <rPr>
        <sz val="14"/>
        <rFont val="Times New Roman"/>
        <family val="1"/>
        <charset val="204"/>
      </rPr>
      <t xml:space="preserve">№ </t>
    </r>
    <r>
      <rPr>
        <u/>
        <sz val="14"/>
        <rFont val="Times New Roman"/>
        <family val="1"/>
        <charset val="204"/>
      </rPr>
      <t>840</t>
    </r>
  </si>
  <si>
    <t xml:space="preserve">Прогнозная (справочная) оценка ресурсного обеспечения реализации муниципальной программы «Развитие образования в Невельском муниципальном округе» за счет всех источников финансирования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</si>
</sst>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1"/>
  <sheetViews>
    <sheetView tabSelected="1" view="pageBreakPreview" zoomScaleNormal="100" zoomScaleSheetLayoutView="100" workbookViewId="0">
      <pane xSplit="4" ySplit="13" topLeftCell="E14" activePane="bottomRight" state="frozen"/>
      <selection pane="topRight" activeCell="E1" sqref="E1"/>
      <selection pane="bottomLeft" activeCell="A14" sqref="A14"/>
      <selection pane="bottomRight" activeCell="A8" sqref="A8:L10"/>
    </sheetView>
  </sheetViews>
  <sheetFormatPr defaultRowHeight="15" x14ac:dyDescent="0.25"/>
  <cols>
    <col min="1" max="1" width="3.28515625" customWidth="1"/>
    <col min="2" max="2" width="16.140625" customWidth="1"/>
    <col min="3" max="3" width="21.140625" customWidth="1"/>
    <col min="4" max="4" width="19.28515625" customWidth="1"/>
    <col min="5" max="5" width="17.42578125" customWidth="1"/>
    <col min="6" max="6" width="14.7109375" customWidth="1"/>
    <col min="7" max="7" width="16" customWidth="1"/>
    <col min="8" max="8" width="14.85546875" customWidth="1"/>
    <col min="9" max="9" width="16.28515625" customWidth="1"/>
    <col min="10" max="10" width="15.28515625" customWidth="1"/>
    <col min="11" max="11" width="16" customWidth="1"/>
    <col min="12" max="12" width="31.140625" customWidth="1"/>
  </cols>
  <sheetData>
    <row r="1" spans="1:13" ht="2.25" customHeight="1" x14ac:dyDescent="0.25"/>
    <row r="2" spans="1:13" s="32" customFormat="1" ht="39" customHeight="1" x14ac:dyDescent="0.3">
      <c r="F2" s="77" t="s">
        <v>130</v>
      </c>
      <c r="G2" s="78"/>
      <c r="H2" s="78"/>
      <c r="I2" s="78"/>
      <c r="J2" s="78"/>
      <c r="K2" s="78"/>
      <c r="L2" s="78"/>
    </row>
    <row r="3" spans="1:13" ht="21" customHeight="1" x14ac:dyDescent="0.25"/>
    <row r="4" spans="1:13" ht="18.75" x14ac:dyDescent="0.25">
      <c r="D4" s="69" t="s">
        <v>83</v>
      </c>
      <c r="E4" s="70"/>
      <c r="F4" s="70"/>
      <c r="G4" s="70"/>
      <c r="H4" s="70"/>
      <c r="I4" s="70"/>
      <c r="J4" s="70"/>
      <c r="K4" s="70"/>
      <c r="L4" s="70"/>
    </row>
    <row r="5" spans="1:13" ht="18.75" x14ac:dyDescent="0.25">
      <c r="I5" s="76" t="s">
        <v>124</v>
      </c>
      <c r="J5" s="76"/>
      <c r="K5" s="76"/>
      <c r="L5" s="76"/>
    </row>
    <row r="6" spans="1:13" ht="18.75" x14ac:dyDescent="0.25">
      <c r="I6" s="76"/>
      <c r="J6" s="76"/>
      <c r="K6" s="76"/>
      <c r="L6" s="76"/>
    </row>
    <row r="8" spans="1:13" x14ac:dyDescent="0.25">
      <c r="A8" s="74" t="s">
        <v>131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1"/>
    </row>
    <row r="9" spans="1:13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1"/>
    </row>
    <row r="10" spans="1:13" ht="21.75" customHeight="1" x14ac:dyDescent="0.25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1"/>
    </row>
    <row r="11" spans="1:13" hidden="1" x14ac:dyDescent="0.25"/>
    <row r="12" spans="1:13" ht="46.5" customHeight="1" x14ac:dyDescent="0.25">
      <c r="A12" s="71" t="s">
        <v>0</v>
      </c>
      <c r="B12" s="72" t="s">
        <v>1</v>
      </c>
      <c r="C12" s="72" t="s">
        <v>2</v>
      </c>
      <c r="D12" s="72" t="s">
        <v>3</v>
      </c>
      <c r="E12" s="73" t="s">
        <v>4</v>
      </c>
      <c r="F12" s="73"/>
      <c r="G12" s="73"/>
      <c r="H12" s="73"/>
      <c r="I12" s="73"/>
      <c r="J12" s="73"/>
      <c r="K12" s="73"/>
      <c r="L12" s="73"/>
    </row>
    <row r="13" spans="1:13" ht="17.25" customHeight="1" x14ac:dyDescent="0.25">
      <c r="A13" s="71"/>
      <c r="B13" s="72"/>
      <c r="C13" s="72"/>
      <c r="D13" s="72"/>
      <c r="E13" s="2">
        <v>2020</v>
      </c>
      <c r="F13" s="2">
        <v>2021</v>
      </c>
      <c r="G13" s="2">
        <v>2022</v>
      </c>
      <c r="H13" s="19">
        <v>2023</v>
      </c>
      <c r="I13" s="20">
        <v>2024</v>
      </c>
      <c r="J13" s="24">
        <v>2025</v>
      </c>
      <c r="K13" s="30">
        <v>2026</v>
      </c>
      <c r="L13" s="2" t="s">
        <v>5</v>
      </c>
    </row>
    <row r="14" spans="1:13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2">
        <v>12</v>
      </c>
    </row>
    <row r="15" spans="1:13" ht="16.5" customHeight="1" x14ac:dyDescent="0.25">
      <c r="A15" s="33"/>
      <c r="B15" s="36" t="s">
        <v>125</v>
      </c>
      <c r="C15" s="36" t="s">
        <v>6</v>
      </c>
      <c r="D15" s="11" t="s">
        <v>5</v>
      </c>
      <c r="E15" s="10">
        <f>E16+E17+E18+E19</f>
        <v>220041.21999999997</v>
      </c>
      <c r="F15" s="10">
        <f>F16+F17+F18+F19</f>
        <v>229807.973</v>
      </c>
      <c r="G15" s="10">
        <f t="shared" ref="G15:H15" si="0">G16+G17+G18+G19</f>
        <v>246926.3</v>
      </c>
      <c r="H15" s="10">
        <f t="shared" si="0"/>
        <v>258611.97999999998</v>
      </c>
      <c r="I15" s="10">
        <f>I16+I17+I18+I19</f>
        <v>287517.8</v>
      </c>
      <c r="J15" s="10">
        <f t="shared" ref="J15:K15" si="1">J16+J17+J18+J19</f>
        <v>366910.39999999997</v>
      </c>
      <c r="K15" s="10">
        <f t="shared" si="1"/>
        <v>256595.8</v>
      </c>
      <c r="L15" s="10">
        <f>E15+F15+G15+H15+I15+J15+K15</f>
        <v>1866411.473</v>
      </c>
    </row>
    <row r="16" spans="1:13" ht="15.75" customHeight="1" x14ac:dyDescent="0.25">
      <c r="A16" s="34"/>
      <c r="B16" s="37"/>
      <c r="C16" s="37"/>
      <c r="D16" s="11" t="s">
        <v>7</v>
      </c>
      <c r="E16" s="7">
        <f>E21</f>
        <v>16181.4</v>
      </c>
      <c r="F16" s="7">
        <f t="shared" ref="F16:K16" si="2">F21</f>
        <v>19145.3</v>
      </c>
      <c r="G16" s="7">
        <f t="shared" si="2"/>
        <v>19218.12</v>
      </c>
      <c r="H16" s="7">
        <f t="shared" si="2"/>
        <v>19649.38</v>
      </c>
      <c r="I16" s="7">
        <f t="shared" si="2"/>
        <v>26790.499999999996</v>
      </c>
      <c r="J16" s="7">
        <f t="shared" si="2"/>
        <v>125515.5</v>
      </c>
      <c r="K16" s="7">
        <f t="shared" si="2"/>
        <v>18318.3</v>
      </c>
      <c r="L16" s="10">
        <f t="shared" ref="L16:L79" si="3">E16+F16+G16+H16+I16+J16+K16</f>
        <v>244818.5</v>
      </c>
    </row>
    <row r="17" spans="1:12" ht="21.75" customHeight="1" x14ac:dyDescent="0.25">
      <c r="A17" s="34"/>
      <c r="B17" s="37"/>
      <c r="C17" s="37"/>
      <c r="D17" s="11" t="s">
        <v>8</v>
      </c>
      <c r="E17" s="7">
        <f>E22</f>
        <v>125681.5</v>
      </c>
      <c r="F17" s="8">
        <f t="shared" ref="F17:K17" si="4">F22</f>
        <v>127601.90000000001</v>
      </c>
      <c r="G17" s="8">
        <f t="shared" si="4"/>
        <v>138302</v>
      </c>
      <c r="H17" s="8">
        <f t="shared" si="4"/>
        <v>144572.9</v>
      </c>
      <c r="I17" s="8">
        <f>I22</f>
        <v>158822.19999999998</v>
      </c>
      <c r="J17" s="8">
        <f t="shared" si="4"/>
        <v>153086.69999999998</v>
      </c>
      <c r="K17" s="8">
        <f t="shared" si="4"/>
        <v>150140.69999999998</v>
      </c>
      <c r="L17" s="10">
        <f t="shared" si="3"/>
        <v>998207.89999999991</v>
      </c>
    </row>
    <row r="18" spans="1:12" ht="17.25" customHeight="1" x14ac:dyDescent="0.25">
      <c r="A18" s="34"/>
      <c r="B18" s="37"/>
      <c r="C18" s="37"/>
      <c r="D18" s="11" t="s">
        <v>9</v>
      </c>
      <c r="E18" s="12">
        <f>E23</f>
        <v>63378.319999999992</v>
      </c>
      <c r="F18" s="10">
        <f t="shared" ref="F18:K18" si="5">F23</f>
        <v>68260.773000000001</v>
      </c>
      <c r="G18" s="10">
        <f t="shared" si="5"/>
        <v>74606.180000000008</v>
      </c>
      <c r="H18" s="10">
        <f t="shared" si="5"/>
        <v>79589.699999999983</v>
      </c>
      <c r="I18" s="10">
        <f t="shared" si="5"/>
        <v>87105.1</v>
      </c>
      <c r="J18" s="10">
        <f t="shared" si="5"/>
        <v>73508.200000000012</v>
      </c>
      <c r="K18" s="10">
        <f t="shared" si="5"/>
        <v>73336.800000000017</v>
      </c>
      <c r="L18" s="10">
        <f t="shared" si="3"/>
        <v>519785.07299999997</v>
      </c>
    </row>
    <row r="19" spans="1:12" ht="18.75" customHeight="1" x14ac:dyDescent="0.25">
      <c r="A19" s="34"/>
      <c r="B19" s="37"/>
      <c r="C19" s="38"/>
      <c r="D19" s="11" t="s">
        <v>10</v>
      </c>
      <c r="E19" s="8">
        <f>E24</f>
        <v>14800</v>
      </c>
      <c r="F19" s="8">
        <f t="shared" ref="F19:K19" si="6">F24</f>
        <v>14800</v>
      </c>
      <c r="G19" s="8">
        <f t="shared" si="6"/>
        <v>14800</v>
      </c>
      <c r="H19" s="8">
        <f t="shared" si="6"/>
        <v>14800</v>
      </c>
      <c r="I19" s="8">
        <f t="shared" si="6"/>
        <v>14800</v>
      </c>
      <c r="J19" s="8">
        <f t="shared" si="6"/>
        <v>14800</v>
      </c>
      <c r="K19" s="8">
        <f t="shared" si="6"/>
        <v>14800</v>
      </c>
      <c r="L19" s="10">
        <f t="shared" si="3"/>
        <v>103600</v>
      </c>
    </row>
    <row r="20" spans="1:12" ht="13.5" customHeight="1" x14ac:dyDescent="0.25">
      <c r="A20" s="34"/>
      <c r="B20" s="37"/>
      <c r="C20" s="36" t="s">
        <v>126</v>
      </c>
      <c r="D20" s="11" t="s">
        <v>5</v>
      </c>
      <c r="E20" s="10">
        <f>E21+E22+E23+E24</f>
        <v>220041.21999999997</v>
      </c>
      <c r="F20" s="10">
        <f t="shared" ref="F20:K20" si="7">F21+F22+F23+F24</f>
        <v>229807.973</v>
      </c>
      <c r="G20" s="10">
        <f t="shared" si="7"/>
        <v>246926.3</v>
      </c>
      <c r="H20" s="10">
        <f t="shared" si="7"/>
        <v>258611.97999999998</v>
      </c>
      <c r="I20" s="10">
        <f t="shared" si="7"/>
        <v>287517.8</v>
      </c>
      <c r="J20" s="10">
        <f t="shared" si="7"/>
        <v>366910.39999999997</v>
      </c>
      <c r="K20" s="10">
        <f t="shared" si="7"/>
        <v>256595.8</v>
      </c>
      <c r="L20" s="10">
        <f t="shared" si="3"/>
        <v>1866411.473</v>
      </c>
    </row>
    <row r="21" spans="1:12" ht="15" customHeight="1" x14ac:dyDescent="0.25">
      <c r="A21" s="34"/>
      <c r="B21" s="37"/>
      <c r="C21" s="37"/>
      <c r="D21" s="11" t="s">
        <v>7</v>
      </c>
      <c r="E21" s="8">
        <f>E26</f>
        <v>16181.4</v>
      </c>
      <c r="F21" s="8">
        <f t="shared" ref="F21:K21" si="8">F26</f>
        <v>19145.3</v>
      </c>
      <c r="G21" s="8">
        <f t="shared" si="8"/>
        <v>19218.12</v>
      </c>
      <c r="H21" s="8">
        <f t="shared" si="8"/>
        <v>19649.38</v>
      </c>
      <c r="I21" s="8">
        <f t="shared" si="8"/>
        <v>26790.499999999996</v>
      </c>
      <c r="J21" s="8">
        <f t="shared" si="8"/>
        <v>125515.5</v>
      </c>
      <c r="K21" s="8">
        <f t="shared" si="8"/>
        <v>18318.3</v>
      </c>
      <c r="L21" s="10">
        <f t="shared" si="3"/>
        <v>244818.5</v>
      </c>
    </row>
    <row r="22" spans="1:12" ht="17.25" customHeight="1" x14ac:dyDescent="0.25">
      <c r="A22" s="34"/>
      <c r="B22" s="37"/>
      <c r="C22" s="37"/>
      <c r="D22" s="11" t="s">
        <v>8</v>
      </c>
      <c r="E22" s="8">
        <f t="shared" ref="E22:K24" si="9">E27+E279</f>
        <v>125681.5</v>
      </c>
      <c r="F22" s="8">
        <f t="shared" si="9"/>
        <v>127601.90000000001</v>
      </c>
      <c r="G22" s="8">
        <f t="shared" si="9"/>
        <v>138302</v>
      </c>
      <c r="H22" s="8">
        <f t="shared" si="9"/>
        <v>144572.9</v>
      </c>
      <c r="I22" s="8">
        <f>I27+I279</f>
        <v>158822.19999999998</v>
      </c>
      <c r="J22" s="8">
        <f t="shared" ref="J22:K22" si="10">J27+J279</f>
        <v>153086.69999999998</v>
      </c>
      <c r="K22" s="8">
        <f t="shared" si="10"/>
        <v>150140.69999999998</v>
      </c>
      <c r="L22" s="10">
        <f t="shared" si="3"/>
        <v>998207.89999999991</v>
      </c>
    </row>
    <row r="23" spans="1:12" ht="18" customHeight="1" x14ac:dyDescent="0.25">
      <c r="A23" s="34"/>
      <c r="B23" s="37"/>
      <c r="C23" s="37"/>
      <c r="D23" s="11" t="s">
        <v>9</v>
      </c>
      <c r="E23" s="10">
        <f t="shared" si="9"/>
        <v>63378.319999999992</v>
      </c>
      <c r="F23" s="10">
        <f t="shared" si="9"/>
        <v>68260.773000000001</v>
      </c>
      <c r="G23" s="10">
        <f t="shared" si="9"/>
        <v>74606.180000000008</v>
      </c>
      <c r="H23" s="10">
        <f t="shared" si="9"/>
        <v>79589.699999999983</v>
      </c>
      <c r="I23" s="10">
        <f t="shared" si="9"/>
        <v>87105.1</v>
      </c>
      <c r="J23" s="10">
        <f t="shared" si="9"/>
        <v>73508.200000000012</v>
      </c>
      <c r="K23" s="10">
        <f t="shared" si="9"/>
        <v>73336.800000000017</v>
      </c>
      <c r="L23" s="10">
        <f t="shared" si="3"/>
        <v>519785.07299999997</v>
      </c>
    </row>
    <row r="24" spans="1:12" ht="15.75" customHeight="1" x14ac:dyDescent="0.25">
      <c r="A24" s="35"/>
      <c r="B24" s="38"/>
      <c r="C24" s="38"/>
      <c r="D24" s="11" t="s">
        <v>10</v>
      </c>
      <c r="E24" s="8">
        <f t="shared" si="9"/>
        <v>14800</v>
      </c>
      <c r="F24" s="8">
        <f t="shared" si="9"/>
        <v>14800</v>
      </c>
      <c r="G24" s="8">
        <f t="shared" si="9"/>
        <v>14800</v>
      </c>
      <c r="H24" s="8">
        <f t="shared" si="9"/>
        <v>14800</v>
      </c>
      <c r="I24" s="8">
        <f t="shared" si="9"/>
        <v>14800</v>
      </c>
      <c r="J24" s="8">
        <f t="shared" si="9"/>
        <v>14800</v>
      </c>
      <c r="K24" s="8">
        <f t="shared" si="9"/>
        <v>14800</v>
      </c>
      <c r="L24" s="10">
        <f t="shared" si="3"/>
        <v>103600</v>
      </c>
    </row>
    <row r="25" spans="1:12" ht="15" customHeight="1" x14ac:dyDescent="0.25">
      <c r="A25" s="33" t="s">
        <v>11</v>
      </c>
      <c r="B25" s="45" t="s">
        <v>12</v>
      </c>
      <c r="C25" s="36" t="s">
        <v>13</v>
      </c>
      <c r="D25" s="11" t="s">
        <v>5</v>
      </c>
      <c r="E25" s="9">
        <f>E26+E27+E28+E29</f>
        <v>212788.62</v>
      </c>
      <c r="F25" s="9">
        <f t="shared" ref="F25:K25" si="11">F26+F27+F28+F29</f>
        <v>222421.473</v>
      </c>
      <c r="G25" s="9">
        <f t="shared" si="11"/>
        <v>239448.7</v>
      </c>
      <c r="H25" s="9">
        <f t="shared" si="11"/>
        <v>249775.58</v>
      </c>
      <c r="I25" s="9">
        <f t="shared" si="11"/>
        <v>277102.3</v>
      </c>
      <c r="J25" s="9">
        <f t="shared" si="11"/>
        <v>358136.39999999997</v>
      </c>
      <c r="K25" s="9">
        <f t="shared" si="11"/>
        <v>247821.8</v>
      </c>
      <c r="L25" s="10">
        <f t="shared" si="3"/>
        <v>1807494.8729999999</v>
      </c>
    </row>
    <row r="26" spans="1:12" ht="16.5" customHeight="1" x14ac:dyDescent="0.25">
      <c r="A26" s="34"/>
      <c r="B26" s="46"/>
      <c r="C26" s="37"/>
      <c r="D26" s="11" t="s">
        <v>7</v>
      </c>
      <c r="E26" s="8">
        <f>E31</f>
        <v>16181.4</v>
      </c>
      <c r="F26" s="8">
        <f t="shared" ref="F26:K26" si="12">F31</f>
        <v>19145.3</v>
      </c>
      <c r="G26" s="8">
        <f t="shared" si="12"/>
        <v>19218.12</v>
      </c>
      <c r="H26" s="8">
        <f t="shared" si="12"/>
        <v>19649.38</v>
      </c>
      <c r="I26" s="8">
        <f t="shared" si="12"/>
        <v>26790.499999999996</v>
      </c>
      <c r="J26" s="8">
        <f t="shared" si="12"/>
        <v>125515.5</v>
      </c>
      <c r="K26" s="8">
        <f t="shared" si="12"/>
        <v>18318.3</v>
      </c>
      <c r="L26" s="10">
        <f t="shared" si="3"/>
        <v>244818.5</v>
      </c>
    </row>
    <row r="27" spans="1:12" ht="18.75" customHeight="1" x14ac:dyDescent="0.25">
      <c r="A27" s="34"/>
      <c r="B27" s="46"/>
      <c r="C27" s="37"/>
      <c r="D27" s="11" t="s">
        <v>14</v>
      </c>
      <c r="E27" s="8">
        <f>E32</f>
        <v>125681.5</v>
      </c>
      <c r="F27" s="8">
        <f t="shared" ref="F27:K27" si="13">F32</f>
        <v>127601.90000000001</v>
      </c>
      <c r="G27" s="8">
        <f t="shared" si="13"/>
        <v>138302</v>
      </c>
      <c r="H27" s="8">
        <f t="shared" si="13"/>
        <v>144572.9</v>
      </c>
      <c r="I27" s="8">
        <f t="shared" si="13"/>
        <v>158822.19999999998</v>
      </c>
      <c r="J27" s="8">
        <f t="shared" si="13"/>
        <v>153086.69999999998</v>
      </c>
      <c r="K27" s="8">
        <f t="shared" si="13"/>
        <v>150140.69999999998</v>
      </c>
      <c r="L27" s="10">
        <f t="shared" si="3"/>
        <v>998207.89999999991</v>
      </c>
    </row>
    <row r="28" spans="1:12" ht="17.25" customHeight="1" x14ac:dyDescent="0.25">
      <c r="A28" s="34"/>
      <c r="B28" s="46"/>
      <c r="C28" s="37"/>
      <c r="D28" s="11" t="s">
        <v>9</v>
      </c>
      <c r="E28" s="10">
        <f>E33</f>
        <v>56125.719999999994</v>
      </c>
      <c r="F28" s="10">
        <f t="shared" ref="F28:K28" si="14">F33</f>
        <v>60874.273000000001</v>
      </c>
      <c r="G28" s="10">
        <f t="shared" si="14"/>
        <v>67128.58</v>
      </c>
      <c r="H28" s="10">
        <f t="shared" si="14"/>
        <v>70753.299999999988</v>
      </c>
      <c r="I28" s="10">
        <f t="shared" si="14"/>
        <v>76689.600000000006</v>
      </c>
      <c r="J28" s="10">
        <f t="shared" si="14"/>
        <v>64734.200000000004</v>
      </c>
      <c r="K28" s="10">
        <f t="shared" si="14"/>
        <v>64562.80000000001</v>
      </c>
      <c r="L28" s="10">
        <f t="shared" si="3"/>
        <v>460868.473</v>
      </c>
    </row>
    <row r="29" spans="1:12" ht="15.75" customHeight="1" x14ac:dyDescent="0.25">
      <c r="A29" s="34"/>
      <c r="B29" s="46"/>
      <c r="C29" s="38"/>
      <c r="D29" s="11" t="s">
        <v>10</v>
      </c>
      <c r="E29" s="8">
        <f>E34</f>
        <v>14800</v>
      </c>
      <c r="F29" s="8">
        <f t="shared" ref="F29:K29" si="15">F34</f>
        <v>14800</v>
      </c>
      <c r="G29" s="8">
        <f t="shared" si="15"/>
        <v>14800</v>
      </c>
      <c r="H29" s="8">
        <f t="shared" si="15"/>
        <v>14800</v>
      </c>
      <c r="I29" s="8">
        <f t="shared" si="15"/>
        <v>14800</v>
      </c>
      <c r="J29" s="8">
        <f t="shared" si="15"/>
        <v>14800</v>
      </c>
      <c r="K29" s="8">
        <f t="shared" si="15"/>
        <v>14800</v>
      </c>
      <c r="L29" s="10">
        <f t="shared" si="3"/>
        <v>103600</v>
      </c>
    </row>
    <row r="30" spans="1:12" ht="13.5" customHeight="1" x14ac:dyDescent="0.25">
      <c r="A30" s="34"/>
      <c r="B30" s="46"/>
      <c r="C30" s="36" t="s">
        <v>126</v>
      </c>
      <c r="D30" s="11" t="s">
        <v>5</v>
      </c>
      <c r="E30" s="9">
        <f>E32+E33+E34+E31</f>
        <v>212788.62</v>
      </c>
      <c r="F30" s="9">
        <f t="shared" ref="F30:K30" si="16">F32+F33+F34+F31</f>
        <v>222421.473</v>
      </c>
      <c r="G30" s="9">
        <f t="shared" si="16"/>
        <v>239448.7</v>
      </c>
      <c r="H30" s="9">
        <f t="shared" si="16"/>
        <v>249775.58</v>
      </c>
      <c r="I30" s="9">
        <f>I32+I33+I34+I31</f>
        <v>277102.3</v>
      </c>
      <c r="J30" s="9">
        <f t="shared" si="16"/>
        <v>358136.4</v>
      </c>
      <c r="K30" s="9">
        <f t="shared" si="16"/>
        <v>247821.8</v>
      </c>
      <c r="L30" s="10">
        <f t="shared" si="3"/>
        <v>1807494.8729999999</v>
      </c>
    </row>
    <row r="31" spans="1:12" ht="15" customHeight="1" x14ac:dyDescent="0.25">
      <c r="A31" s="34"/>
      <c r="B31" s="46"/>
      <c r="C31" s="37"/>
      <c r="D31" s="11" t="s">
        <v>7</v>
      </c>
      <c r="E31" s="8">
        <f t="shared" ref="E31:G31" si="17">E88+E218+E248</f>
        <v>16181.4</v>
      </c>
      <c r="F31" s="8">
        <f t="shared" si="17"/>
        <v>19145.3</v>
      </c>
      <c r="G31" s="8">
        <f t="shared" si="17"/>
        <v>19218.12</v>
      </c>
      <c r="H31" s="8">
        <f>H88+H218+H248+H268</f>
        <v>19649.38</v>
      </c>
      <c r="I31" s="8">
        <f>I88+I218+I248+I268</f>
        <v>26790.499999999996</v>
      </c>
      <c r="J31" s="8">
        <f t="shared" ref="J31:K31" si="18">J88+J218+J248+J268</f>
        <v>125515.5</v>
      </c>
      <c r="K31" s="8">
        <f t="shared" si="18"/>
        <v>18318.3</v>
      </c>
      <c r="L31" s="10">
        <f t="shared" si="3"/>
        <v>244818.5</v>
      </c>
    </row>
    <row r="32" spans="1:12" ht="15.75" customHeight="1" x14ac:dyDescent="0.25">
      <c r="A32" s="34"/>
      <c r="B32" s="46"/>
      <c r="C32" s="37"/>
      <c r="D32" s="11" t="s">
        <v>14</v>
      </c>
      <c r="E32" s="8">
        <f t="shared" ref="E32:H32" si="19">E37+E89+E219+E249+E269</f>
        <v>125681.5</v>
      </c>
      <c r="F32" s="8">
        <f t="shared" si="19"/>
        <v>127601.90000000001</v>
      </c>
      <c r="G32" s="8">
        <f t="shared" si="19"/>
        <v>138302</v>
      </c>
      <c r="H32" s="8">
        <f t="shared" si="19"/>
        <v>144572.9</v>
      </c>
      <c r="I32" s="8">
        <f>I37+I89+I219+I249+I269</f>
        <v>158822.19999999998</v>
      </c>
      <c r="J32" s="8">
        <f t="shared" ref="J32:K32" si="20">J37+J89+J219+J249+J269</f>
        <v>153086.69999999998</v>
      </c>
      <c r="K32" s="8">
        <f t="shared" si="20"/>
        <v>150140.69999999998</v>
      </c>
      <c r="L32" s="10">
        <f t="shared" si="3"/>
        <v>998207.89999999991</v>
      </c>
    </row>
    <row r="33" spans="1:12" ht="18.75" customHeight="1" x14ac:dyDescent="0.25">
      <c r="A33" s="34"/>
      <c r="B33" s="46"/>
      <c r="C33" s="37"/>
      <c r="D33" s="11" t="s">
        <v>9</v>
      </c>
      <c r="E33" s="10">
        <f t="shared" ref="E33:K33" si="21">E38+E90+E220+E250</f>
        <v>56125.719999999994</v>
      </c>
      <c r="F33" s="10">
        <f t="shared" si="21"/>
        <v>60874.273000000001</v>
      </c>
      <c r="G33" s="10">
        <f t="shared" si="21"/>
        <v>67128.58</v>
      </c>
      <c r="H33" s="10">
        <f t="shared" si="21"/>
        <v>70753.299999999988</v>
      </c>
      <c r="I33" s="10">
        <f t="shared" si="21"/>
        <v>76689.600000000006</v>
      </c>
      <c r="J33" s="10">
        <f t="shared" si="21"/>
        <v>64734.200000000004</v>
      </c>
      <c r="K33" s="10">
        <f t="shared" si="21"/>
        <v>64562.80000000001</v>
      </c>
      <c r="L33" s="10">
        <f t="shared" si="3"/>
        <v>460868.473</v>
      </c>
    </row>
    <row r="34" spans="1:12" x14ac:dyDescent="0.25">
      <c r="A34" s="35"/>
      <c r="B34" s="47"/>
      <c r="C34" s="38"/>
      <c r="D34" s="11" t="s">
        <v>10</v>
      </c>
      <c r="E34" s="8">
        <f t="shared" ref="E34:K34" si="22">E39+E91</f>
        <v>14800</v>
      </c>
      <c r="F34" s="8">
        <f t="shared" si="22"/>
        <v>14800</v>
      </c>
      <c r="G34" s="8">
        <f t="shared" si="22"/>
        <v>14800</v>
      </c>
      <c r="H34" s="8">
        <f t="shared" si="22"/>
        <v>14800</v>
      </c>
      <c r="I34" s="8">
        <f t="shared" si="22"/>
        <v>14800</v>
      </c>
      <c r="J34" s="8">
        <f t="shared" si="22"/>
        <v>14800</v>
      </c>
      <c r="K34" s="8">
        <f t="shared" si="22"/>
        <v>14800</v>
      </c>
      <c r="L34" s="10">
        <f t="shared" si="3"/>
        <v>103600</v>
      </c>
    </row>
    <row r="35" spans="1:12" ht="14.25" customHeight="1" x14ac:dyDescent="0.25">
      <c r="A35" s="33" t="s">
        <v>15</v>
      </c>
      <c r="B35" s="36" t="s">
        <v>16</v>
      </c>
      <c r="C35" s="36" t="s">
        <v>126</v>
      </c>
      <c r="D35" s="11" t="s">
        <v>5</v>
      </c>
      <c r="E35" s="7">
        <f>E37+E38+E39+E36</f>
        <v>63347.6</v>
      </c>
      <c r="F35" s="8">
        <f t="shared" ref="F35:G35" si="23">F37+F38+F39+F36</f>
        <v>69948.7</v>
      </c>
      <c r="G35" s="8">
        <f t="shared" si="23"/>
        <v>74809</v>
      </c>
      <c r="H35" s="8">
        <f t="shared" ref="H35:K35" si="24">H37+H38+H39+H36</f>
        <v>80102.599999999991</v>
      </c>
      <c r="I35" s="8">
        <f t="shared" si="24"/>
        <v>85808.2</v>
      </c>
      <c r="J35" s="8">
        <f t="shared" si="24"/>
        <v>78500.399999999994</v>
      </c>
      <c r="K35" s="8">
        <f t="shared" si="24"/>
        <v>78811.199999999997</v>
      </c>
      <c r="L35" s="10">
        <f t="shared" si="3"/>
        <v>531327.69999999995</v>
      </c>
    </row>
    <row r="36" spans="1:12" ht="17.25" customHeight="1" x14ac:dyDescent="0.25">
      <c r="A36" s="34"/>
      <c r="B36" s="37"/>
      <c r="C36" s="37"/>
      <c r="D36" s="11" t="s">
        <v>7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10">
        <f t="shared" si="3"/>
        <v>0</v>
      </c>
    </row>
    <row r="37" spans="1:12" x14ac:dyDescent="0.25">
      <c r="A37" s="34"/>
      <c r="B37" s="37"/>
      <c r="C37" s="37"/>
      <c r="D37" s="11" t="s">
        <v>14</v>
      </c>
      <c r="E37" s="7">
        <f>E42+E47+E53+E60+E64+E69</f>
        <v>39927.1</v>
      </c>
      <c r="F37" s="7">
        <f>F42+F47+F53+F60+F64+F69+F74</f>
        <v>45343</v>
      </c>
      <c r="G37" s="7">
        <f>G42+G47+G53+G60+G64+G69+G74</f>
        <v>49704.800000000003</v>
      </c>
      <c r="H37" s="7">
        <f>H42+H47+H53+H60+H64+H69+H74+H84</f>
        <v>51980.1</v>
      </c>
      <c r="I37" s="7">
        <f>I42+I47+I53+I60+I64+I69+I74</f>
        <v>56265</v>
      </c>
      <c r="J37" s="7">
        <f t="shared" ref="J37:K37" si="25">J42+J47+J53+J60+J64+J69+J74</f>
        <v>52838</v>
      </c>
      <c r="K37" s="7">
        <f t="shared" si="25"/>
        <v>52838</v>
      </c>
      <c r="L37" s="10">
        <f t="shared" si="3"/>
        <v>348896</v>
      </c>
    </row>
    <row r="38" spans="1:12" x14ac:dyDescent="0.25">
      <c r="A38" s="34"/>
      <c r="B38" s="37"/>
      <c r="C38" s="37"/>
      <c r="D38" s="11" t="s">
        <v>9</v>
      </c>
      <c r="E38" s="7">
        <f>E43+E48+E54+E59+E65+E70</f>
        <v>15920.5</v>
      </c>
      <c r="F38" s="7">
        <f t="shared" ref="F38" si="26">F43+F48+F54+F59+F65+F70</f>
        <v>17105.7</v>
      </c>
      <c r="G38" s="7">
        <f>G43+G48+G54+G59+G65+G70+G75+G80</f>
        <v>17604.2</v>
      </c>
      <c r="H38" s="7">
        <f>H43+H48+H54+H59+H65+H70+H75+H80+H85</f>
        <v>20622.499999999996</v>
      </c>
      <c r="I38" s="7">
        <f>I43+I48+I54+I59+I65+I70+I75+I80</f>
        <v>22043.200000000001</v>
      </c>
      <c r="J38" s="7">
        <f t="shared" ref="J38:K38" si="27">J43+J48+J54+J59+J65+J70+J75+J80</f>
        <v>18162.400000000001</v>
      </c>
      <c r="K38" s="7">
        <f t="shared" si="27"/>
        <v>18473.2</v>
      </c>
      <c r="L38" s="10">
        <f t="shared" si="3"/>
        <v>129931.7</v>
      </c>
    </row>
    <row r="39" spans="1:12" ht="15" customHeight="1" x14ac:dyDescent="0.25">
      <c r="A39" s="35"/>
      <c r="B39" s="38"/>
      <c r="C39" s="38"/>
      <c r="D39" s="11" t="s">
        <v>10</v>
      </c>
      <c r="E39" s="7">
        <f>E44+E49+E55+E61+E66+E71</f>
        <v>7500</v>
      </c>
      <c r="F39" s="7">
        <f t="shared" ref="F39:G39" si="28">F44+F49+F55+F61+F66+F71</f>
        <v>7500</v>
      </c>
      <c r="G39" s="7">
        <f t="shared" si="28"/>
        <v>7500</v>
      </c>
      <c r="H39" s="7">
        <f t="shared" ref="H39:K39" si="29">H44+H49+H55+H61+H66+H71</f>
        <v>7500</v>
      </c>
      <c r="I39" s="7">
        <f t="shared" si="29"/>
        <v>7500</v>
      </c>
      <c r="J39" s="7">
        <f t="shared" si="29"/>
        <v>7500</v>
      </c>
      <c r="K39" s="7">
        <f t="shared" si="29"/>
        <v>7500</v>
      </c>
      <c r="L39" s="10">
        <f t="shared" si="3"/>
        <v>52500</v>
      </c>
    </row>
    <row r="40" spans="1:12" ht="14.25" customHeight="1" x14ac:dyDescent="0.25">
      <c r="A40" s="39" t="s">
        <v>17</v>
      </c>
      <c r="B40" s="36" t="s">
        <v>84</v>
      </c>
      <c r="C40" s="36" t="s">
        <v>126</v>
      </c>
      <c r="D40" s="11" t="s">
        <v>5</v>
      </c>
      <c r="E40" s="6">
        <f>E42+E43+E44+E41</f>
        <v>23419.5</v>
      </c>
      <c r="F40" s="5">
        <f t="shared" ref="F40:K40" si="30">F42+F43+F44+F41</f>
        <v>24604.799999999999</v>
      </c>
      <c r="G40" s="5">
        <f t="shared" si="30"/>
        <v>24878.3</v>
      </c>
      <c r="H40" s="5">
        <f t="shared" si="30"/>
        <v>27969.8</v>
      </c>
      <c r="I40" s="5">
        <f t="shared" si="30"/>
        <v>29539.200000000001</v>
      </c>
      <c r="J40" s="5">
        <f t="shared" si="30"/>
        <v>25658.400000000001</v>
      </c>
      <c r="K40" s="5">
        <f t="shared" si="30"/>
        <v>25969.200000000001</v>
      </c>
      <c r="L40" s="10">
        <f t="shared" si="3"/>
        <v>182039.2</v>
      </c>
    </row>
    <row r="41" spans="1:12" ht="18" customHeight="1" x14ac:dyDescent="0.25">
      <c r="A41" s="40"/>
      <c r="B41" s="37"/>
      <c r="C41" s="37"/>
      <c r="D41" s="11" t="s">
        <v>7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10">
        <f t="shared" si="3"/>
        <v>0</v>
      </c>
    </row>
    <row r="42" spans="1:12" ht="15" customHeight="1" x14ac:dyDescent="0.25">
      <c r="A42" s="40"/>
      <c r="B42" s="37"/>
      <c r="C42" s="37"/>
      <c r="D42" s="11" t="s">
        <v>14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10">
        <f t="shared" si="3"/>
        <v>0</v>
      </c>
    </row>
    <row r="43" spans="1:12" ht="15" customHeight="1" x14ac:dyDescent="0.25">
      <c r="A43" s="40"/>
      <c r="B43" s="37"/>
      <c r="C43" s="37"/>
      <c r="D43" s="11" t="s">
        <v>9</v>
      </c>
      <c r="E43" s="5">
        <v>15919.5</v>
      </c>
      <c r="F43" s="5">
        <v>17104.8</v>
      </c>
      <c r="G43" s="5">
        <v>17378.3</v>
      </c>
      <c r="H43" s="5">
        <v>20469.8</v>
      </c>
      <c r="I43" s="5">
        <v>22039.200000000001</v>
      </c>
      <c r="J43" s="5">
        <v>18158.400000000001</v>
      </c>
      <c r="K43" s="5">
        <v>18469.2</v>
      </c>
      <c r="L43" s="10">
        <f t="shared" si="3"/>
        <v>129539.2</v>
      </c>
    </row>
    <row r="44" spans="1:12" ht="15" customHeight="1" x14ac:dyDescent="0.25">
      <c r="A44" s="41"/>
      <c r="B44" s="38"/>
      <c r="C44" s="38"/>
      <c r="D44" s="11" t="s">
        <v>10</v>
      </c>
      <c r="E44" s="6">
        <v>7500</v>
      </c>
      <c r="F44" s="6">
        <v>7500</v>
      </c>
      <c r="G44" s="6">
        <v>7500</v>
      </c>
      <c r="H44" s="6">
        <v>7500</v>
      </c>
      <c r="I44" s="6">
        <v>7500</v>
      </c>
      <c r="J44" s="6">
        <v>7500</v>
      </c>
      <c r="K44" s="6">
        <v>7500</v>
      </c>
      <c r="L44" s="10">
        <f t="shared" si="3"/>
        <v>52500</v>
      </c>
    </row>
    <row r="45" spans="1:12" ht="15.75" customHeight="1" x14ac:dyDescent="0.25">
      <c r="A45" s="39" t="s">
        <v>18</v>
      </c>
      <c r="B45" s="36" t="s">
        <v>116</v>
      </c>
      <c r="C45" s="36" t="s">
        <v>126</v>
      </c>
      <c r="D45" s="11" t="s">
        <v>5</v>
      </c>
      <c r="E45" s="6">
        <f>E46+E47+E48+E49</f>
        <v>33</v>
      </c>
      <c r="F45" s="6">
        <f t="shared" ref="F45:K45" si="31">F46+F47+F48+F49</f>
        <v>87.9</v>
      </c>
      <c r="G45" s="6">
        <f t="shared" si="31"/>
        <v>564</v>
      </c>
      <c r="H45" s="6">
        <f t="shared" si="31"/>
        <v>536.30000000000007</v>
      </c>
      <c r="I45" s="6">
        <f t="shared" si="31"/>
        <v>396</v>
      </c>
      <c r="J45" s="6">
        <f t="shared" si="31"/>
        <v>396</v>
      </c>
      <c r="K45" s="6">
        <f t="shared" si="31"/>
        <v>396</v>
      </c>
      <c r="L45" s="10">
        <f t="shared" si="3"/>
        <v>2409.1999999999998</v>
      </c>
    </row>
    <row r="46" spans="1:12" ht="18.75" customHeight="1" x14ac:dyDescent="0.25">
      <c r="A46" s="40"/>
      <c r="B46" s="37"/>
      <c r="C46" s="37"/>
      <c r="D46" s="11" t="s">
        <v>7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10">
        <f t="shared" si="3"/>
        <v>0</v>
      </c>
    </row>
    <row r="47" spans="1:12" ht="15" customHeight="1" x14ac:dyDescent="0.25">
      <c r="A47" s="40"/>
      <c r="B47" s="37"/>
      <c r="C47" s="37"/>
      <c r="D47" s="11" t="s">
        <v>14</v>
      </c>
      <c r="E47" s="5">
        <v>32</v>
      </c>
      <c r="F47" s="6">
        <v>87</v>
      </c>
      <c r="G47" s="5">
        <v>561.79999999999995</v>
      </c>
      <c r="H47" s="5">
        <v>533.70000000000005</v>
      </c>
      <c r="I47" s="5">
        <v>392</v>
      </c>
      <c r="J47" s="5">
        <v>392</v>
      </c>
      <c r="K47" s="5">
        <v>392</v>
      </c>
      <c r="L47" s="10">
        <f t="shared" si="3"/>
        <v>2390.5</v>
      </c>
    </row>
    <row r="48" spans="1:12" ht="20.25" customHeight="1" x14ac:dyDescent="0.25">
      <c r="A48" s="40"/>
      <c r="B48" s="37"/>
      <c r="C48" s="37"/>
      <c r="D48" s="11" t="s">
        <v>9</v>
      </c>
      <c r="E48" s="5">
        <v>1</v>
      </c>
      <c r="F48" s="6">
        <v>0.9</v>
      </c>
      <c r="G48" s="6">
        <v>2.2000000000000002</v>
      </c>
      <c r="H48" s="6">
        <v>2.6</v>
      </c>
      <c r="I48" s="6">
        <v>4</v>
      </c>
      <c r="J48" s="6">
        <v>4</v>
      </c>
      <c r="K48" s="6">
        <v>4</v>
      </c>
      <c r="L48" s="10">
        <f t="shared" si="3"/>
        <v>18.7</v>
      </c>
    </row>
    <row r="49" spans="1:12" ht="92.25" customHeight="1" x14ac:dyDescent="0.25">
      <c r="A49" s="41"/>
      <c r="B49" s="38"/>
      <c r="C49" s="38"/>
      <c r="D49" s="11" t="s">
        <v>10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10">
        <f t="shared" si="3"/>
        <v>0</v>
      </c>
    </row>
    <row r="50" spans="1:12" ht="15.75" customHeight="1" x14ac:dyDescent="0.25">
      <c r="A50" s="39" t="s">
        <v>19</v>
      </c>
      <c r="B50" s="36" t="s">
        <v>85</v>
      </c>
      <c r="C50" s="36" t="s">
        <v>126</v>
      </c>
      <c r="D50" s="11" t="s">
        <v>5</v>
      </c>
      <c r="E50" s="5">
        <f>E51+E53+E54+E55</f>
        <v>2882</v>
      </c>
      <c r="F50" s="6">
        <f t="shared" ref="F50:K50" si="32">F51+F53+F54+F55</f>
        <v>2861</v>
      </c>
      <c r="G50" s="6">
        <f t="shared" si="32"/>
        <v>3100</v>
      </c>
      <c r="H50" s="6">
        <f t="shared" si="32"/>
        <v>3550</v>
      </c>
      <c r="I50" s="6">
        <f t="shared" si="32"/>
        <v>4120</v>
      </c>
      <c r="J50" s="6">
        <f t="shared" si="32"/>
        <v>4120</v>
      </c>
      <c r="K50" s="6">
        <f t="shared" si="32"/>
        <v>4120</v>
      </c>
      <c r="L50" s="10">
        <f t="shared" si="3"/>
        <v>24753</v>
      </c>
    </row>
    <row r="51" spans="1:12" ht="16.5" customHeight="1" x14ac:dyDescent="0.25">
      <c r="A51" s="40"/>
      <c r="B51" s="37"/>
      <c r="C51" s="37"/>
      <c r="D51" s="11" t="s">
        <v>7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10">
        <f t="shared" si="3"/>
        <v>0</v>
      </c>
    </row>
    <row r="52" spans="1:12" ht="9" hidden="1" customHeight="1" x14ac:dyDescent="0.25">
      <c r="A52" s="40"/>
      <c r="B52" s="37"/>
      <c r="C52" s="37"/>
      <c r="D52" s="11" t="s">
        <v>14</v>
      </c>
      <c r="E52" s="5">
        <v>2958</v>
      </c>
      <c r="F52" s="6"/>
      <c r="G52" s="6"/>
      <c r="H52" s="6"/>
      <c r="I52" s="6"/>
      <c r="J52" s="6"/>
      <c r="K52" s="6"/>
      <c r="L52" s="10">
        <f t="shared" si="3"/>
        <v>2958</v>
      </c>
    </row>
    <row r="53" spans="1:12" ht="16.5" customHeight="1" x14ac:dyDescent="0.25">
      <c r="A53" s="40"/>
      <c r="B53" s="37"/>
      <c r="C53" s="37"/>
      <c r="D53" s="11" t="s">
        <v>8</v>
      </c>
      <c r="E53" s="5">
        <v>2882</v>
      </c>
      <c r="F53" s="6">
        <v>2861</v>
      </c>
      <c r="G53" s="5">
        <v>3100</v>
      </c>
      <c r="H53" s="5">
        <v>3550</v>
      </c>
      <c r="I53" s="5">
        <v>4120</v>
      </c>
      <c r="J53" s="5">
        <v>4120</v>
      </c>
      <c r="K53" s="5">
        <v>4120</v>
      </c>
      <c r="L53" s="10">
        <f t="shared" si="3"/>
        <v>24753</v>
      </c>
    </row>
    <row r="54" spans="1:12" ht="19.5" customHeight="1" x14ac:dyDescent="0.25">
      <c r="A54" s="40"/>
      <c r="B54" s="37"/>
      <c r="C54" s="37"/>
      <c r="D54" s="11" t="s">
        <v>9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10">
        <f t="shared" si="3"/>
        <v>0</v>
      </c>
    </row>
    <row r="55" spans="1:12" ht="15.75" customHeight="1" x14ac:dyDescent="0.25">
      <c r="A55" s="41"/>
      <c r="B55" s="38"/>
      <c r="C55" s="38"/>
      <c r="D55" s="11" t="s">
        <v>10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10">
        <f t="shared" si="3"/>
        <v>0</v>
      </c>
    </row>
    <row r="56" spans="1:12" ht="17.25" customHeight="1" x14ac:dyDescent="0.25">
      <c r="A56" s="39" t="s">
        <v>20</v>
      </c>
      <c r="B56" s="36" t="s">
        <v>49</v>
      </c>
      <c r="C56" s="36" t="s">
        <v>126</v>
      </c>
      <c r="D56" s="11" t="s">
        <v>5</v>
      </c>
      <c r="E56" s="5">
        <f>E57+E59+E60+E61</f>
        <v>36408.1</v>
      </c>
      <c r="F56" s="6">
        <f t="shared" ref="F56:K56" si="33">F57+F59+F60+F61</f>
        <v>41379</v>
      </c>
      <c r="G56" s="6">
        <f t="shared" si="33"/>
        <v>45269</v>
      </c>
      <c r="H56" s="6">
        <f t="shared" si="33"/>
        <v>47177</v>
      </c>
      <c r="I56" s="6">
        <f t="shared" si="33"/>
        <v>50713</v>
      </c>
      <c r="J56" s="6">
        <f t="shared" si="33"/>
        <v>47286</v>
      </c>
      <c r="K56" s="6">
        <f t="shared" si="33"/>
        <v>47286</v>
      </c>
      <c r="L56" s="10">
        <f t="shared" si="3"/>
        <v>315518.09999999998</v>
      </c>
    </row>
    <row r="57" spans="1:12" ht="18" customHeight="1" x14ac:dyDescent="0.25">
      <c r="A57" s="40"/>
      <c r="B57" s="37"/>
      <c r="C57" s="37"/>
      <c r="D57" s="11" t="s">
        <v>7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10">
        <f t="shared" si="3"/>
        <v>0</v>
      </c>
    </row>
    <row r="58" spans="1:12" ht="29.25" hidden="1" customHeight="1" x14ac:dyDescent="0.25">
      <c r="A58" s="40"/>
      <c r="B58" s="37"/>
      <c r="C58" s="37"/>
      <c r="D58" s="11" t="s">
        <v>14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10">
        <f t="shared" si="3"/>
        <v>0</v>
      </c>
    </row>
    <row r="59" spans="1:12" ht="15" customHeight="1" x14ac:dyDescent="0.25">
      <c r="A59" s="40"/>
      <c r="B59" s="37"/>
      <c r="C59" s="37"/>
      <c r="D59" s="11" t="s">
        <v>9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10">
        <f t="shared" si="3"/>
        <v>0</v>
      </c>
    </row>
    <row r="60" spans="1:12" ht="15" customHeight="1" x14ac:dyDescent="0.25">
      <c r="A60" s="40"/>
      <c r="B60" s="37"/>
      <c r="C60" s="37"/>
      <c r="D60" s="11" t="s">
        <v>8</v>
      </c>
      <c r="E60" s="5">
        <v>36408.1</v>
      </c>
      <c r="F60" s="5">
        <v>41379</v>
      </c>
      <c r="G60" s="5">
        <v>45269</v>
      </c>
      <c r="H60" s="5">
        <v>47177</v>
      </c>
      <c r="I60" s="5">
        <v>50713</v>
      </c>
      <c r="J60" s="5">
        <v>47286</v>
      </c>
      <c r="K60" s="5">
        <v>47286</v>
      </c>
      <c r="L60" s="10">
        <f t="shared" si="3"/>
        <v>315518.09999999998</v>
      </c>
    </row>
    <row r="61" spans="1:12" ht="69.75" customHeight="1" x14ac:dyDescent="0.25">
      <c r="A61" s="41"/>
      <c r="B61" s="38"/>
      <c r="C61" s="38"/>
      <c r="D61" s="11" t="s">
        <v>10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10">
        <f t="shared" si="3"/>
        <v>0</v>
      </c>
    </row>
    <row r="62" spans="1:12" ht="13.5" customHeight="1" x14ac:dyDescent="0.25">
      <c r="A62" s="39" t="s">
        <v>21</v>
      </c>
      <c r="B62" s="42" t="s">
        <v>86</v>
      </c>
      <c r="C62" s="36" t="s">
        <v>126</v>
      </c>
      <c r="D62" s="11" t="s">
        <v>5</v>
      </c>
      <c r="E62" s="5">
        <f>E64+E65+E66+E63</f>
        <v>80</v>
      </c>
      <c r="F62" s="5">
        <f t="shared" ref="F62:K62" si="34">F64+F65+F66+F63</f>
        <v>150</v>
      </c>
      <c r="G62" s="5">
        <f t="shared" si="34"/>
        <v>150</v>
      </c>
      <c r="H62" s="5">
        <f t="shared" si="34"/>
        <v>300</v>
      </c>
      <c r="I62" s="5">
        <f t="shared" si="34"/>
        <v>300</v>
      </c>
      <c r="J62" s="5">
        <f t="shared" si="34"/>
        <v>300</v>
      </c>
      <c r="K62" s="5">
        <f t="shared" si="34"/>
        <v>300</v>
      </c>
      <c r="L62" s="10">
        <f t="shared" si="3"/>
        <v>1580</v>
      </c>
    </row>
    <row r="63" spans="1:12" ht="16.5" customHeight="1" x14ac:dyDescent="0.25">
      <c r="A63" s="40"/>
      <c r="B63" s="43"/>
      <c r="C63" s="37"/>
      <c r="D63" s="11" t="s">
        <v>7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10">
        <f t="shared" si="3"/>
        <v>0</v>
      </c>
    </row>
    <row r="64" spans="1:12" ht="15" customHeight="1" x14ac:dyDescent="0.25">
      <c r="A64" s="40"/>
      <c r="B64" s="43"/>
      <c r="C64" s="37"/>
      <c r="D64" s="11" t="s">
        <v>14</v>
      </c>
      <c r="E64" s="5">
        <v>80</v>
      </c>
      <c r="F64" s="5">
        <v>150</v>
      </c>
      <c r="G64" s="5">
        <v>150</v>
      </c>
      <c r="H64" s="5">
        <v>300</v>
      </c>
      <c r="I64" s="5">
        <v>300</v>
      </c>
      <c r="J64" s="5">
        <v>300</v>
      </c>
      <c r="K64" s="5">
        <v>300</v>
      </c>
      <c r="L64" s="10">
        <f t="shared" si="3"/>
        <v>1580</v>
      </c>
    </row>
    <row r="65" spans="1:12" ht="15" customHeight="1" x14ac:dyDescent="0.25">
      <c r="A65" s="40"/>
      <c r="B65" s="43"/>
      <c r="C65" s="37"/>
      <c r="D65" s="11" t="s">
        <v>9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10">
        <f t="shared" si="3"/>
        <v>0</v>
      </c>
    </row>
    <row r="66" spans="1:12" ht="18" customHeight="1" x14ac:dyDescent="0.25">
      <c r="A66" s="41"/>
      <c r="B66" s="44"/>
      <c r="C66" s="38"/>
      <c r="D66" s="11" t="s">
        <v>10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10">
        <f t="shared" si="3"/>
        <v>0</v>
      </c>
    </row>
    <row r="67" spans="1:12" ht="13.5" customHeight="1" x14ac:dyDescent="0.25">
      <c r="A67" s="39" t="s">
        <v>22</v>
      </c>
      <c r="B67" s="36" t="s">
        <v>87</v>
      </c>
      <c r="C67" s="36" t="s">
        <v>126</v>
      </c>
      <c r="D67" s="11" t="s">
        <v>5</v>
      </c>
      <c r="E67" s="5">
        <f>E68+E69+E70+E71</f>
        <v>525</v>
      </c>
      <c r="F67" s="5">
        <f t="shared" ref="F67:K67" si="35">F68+F69+F70+F71</f>
        <v>624</v>
      </c>
      <c r="G67" s="5">
        <f t="shared" si="35"/>
        <v>624</v>
      </c>
      <c r="H67" s="5">
        <f t="shared" si="35"/>
        <v>409</v>
      </c>
      <c r="I67" s="5">
        <f t="shared" si="35"/>
        <v>740</v>
      </c>
      <c r="J67" s="5">
        <f t="shared" si="35"/>
        <v>740</v>
      </c>
      <c r="K67" s="5">
        <f t="shared" si="35"/>
        <v>740</v>
      </c>
      <c r="L67" s="10">
        <f t="shared" si="3"/>
        <v>4402</v>
      </c>
    </row>
    <row r="68" spans="1:12" ht="15.75" customHeight="1" x14ac:dyDescent="0.25">
      <c r="A68" s="40"/>
      <c r="B68" s="37"/>
      <c r="C68" s="37"/>
      <c r="D68" s="11" t="s">
        <v>7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10">
        <f t="shared" si="3"/>
        <v>0</v>
      </c>
    </row>
    <row r="69" spans="1:12" ht="15" customHeight="1" x14ac:dyDescent="0.25">
      <c r="A69" s="40"/>
      <c r="B69" s="37"/>
      <c r="C69" s="37"/>
      <c r="D69" s="11" t="s">
        <v>14</v>
      </c>
      <c r="E69" s="5">
        <v>525</v>
      </c>
      <c r="F69" s="5">
        <v>624</v>
      </c>
      <c r="G69" s="5">
        <v>624</v>
      </c>
      <c r="H69" s="5">
        <v>409</v>
      </c>
      <c r="I69" s="5">
        <v>740</v>
      </c>
      <c r="J69" s="5">
        <v>740</v>
      </c>
      <c r="K69" s="5">
        <v>740</v>
      </c>
      <c r="L69" s="10">
        <f t="shared" si="3"/>
        <v>4402</v>
      </c>
    </row>
    <row r="70" spans="1:12" ht="15" customHeight="1" x14ac:dyDescent="0.25">
      <c r="A70" s="40"/>
      <c r="B70" s="37"/>
      <c r="C70" s="37"/>
      <c r="D70" s="11" t="s">
        <v>9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10">
        <f t="shared" si="3"/>
        <v>0</v>
      </c>
    </row>
    <row r="71" spans="1:12" ht="15.75" customHeight="1" x14ac:dyDescent="0.25">
      <c r="A71" s="41"/>
      <c r="B71" s="38"/>
      <c r="C71" s="38"/>
      <c r="D71" s="11" t="s">
        <v>10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10">
        <f t="shared" si="3"/>
        <v>0</v>
      </c>
    </row>
    <row r="72" spans="1:12" ht="15.75" customHeight="1" x14ac:dyDescent="0.25">
      <c r="A72" s="39" t="s">
        <v>74</v>
      </c>
      <c r="B72" s="66" t="s">
        <v>76</v>
      </c>
      <c r="C72" s="36" t="s">
        <v>126</v>
      </c>
      <c r="D72" s="11" t="s">
        <v>5</v>
      </c>
      <c r="E72" s="25">
        <v>0</v>
      </c>
      <c r="F72" s="5">
        <f>F74</f>
        <v>242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10">
        <f t="shared" si="3"/>
        <v>242</v>
      </c>
    </row>
    <row r="73" spans="1:12" ht="15.75" customHeight="1" x14ac:dyDescent="0.25">
      <c r="A73" s="40"/>
      <c r="B73" s="67"/>
      <c r="C73" s="37"/>
      <c r="D73" s="11" t="s">
        <v>7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10">
        <f t="shared" si="3"/>
        <v>0</v>
      </c>
    </row>
    <row r="74" spans="1:12" ht="15.75" customHeight="1" x14ac:dyDescent="0.25">
      <c r="A74" s="40"/>
      <c r="B74" s="67"/>
      <c r="C74" s="37"/>
      <c r="D74" s="11" t="s">
        <v>14</v>
      </c>
      <c r="E74" s="25">
        <v>0</v>
      </c>
      <c r="F74" s="5">
        <v>242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10">
        <f t="shared" si="3"/>
        <v>242</v>
      </c>
    </row>
    <row r="75" spans="1:12" ht="15.75" customHeight="1" x14ac:dyDescent="0.25">
      <c r="A75" s="40"/>
      <c r="B75" s="67"/>
      <c r="C75" s="37"/>
      <c r="D75" s="11" t="s">
        <v>9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10">
        <f t="shared" si="3"/>
        <v>0</v>
      </c>
    </row>
    <row r="76" spans="1:12" ht="15.75" customHeight="1" x14ac:dyDescent="0.25">
      <c r="A76" s="41"/>
      <c r="B76" s="68"/>
      <c r="C76" s="38"/>
      <c r="D76" s="11" t="s">
        <v>10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10">
        <f t="shared" si="3"/>
        <v>0</v>
      </c>
    </row>
    <row r="77" spans="1:12" ht="15.75" customHeight="1" x14ac:dyDescent="0.25">
      <c r="A77" s="39" t="s">
        <v>82</v>
      </c>
      <c r="B77" s="45" t="s">
        <v>81</v>
      </c>
      <c r="C77" s="36" t="s">
        <v>126</v>
      </c>
      <c r="D77" s="11" t="s">
        <v>5</v>
      </c>
      <c r="E77" s="25">
        <v>0</v>
      </c>
      <c r="F77" s="25">
        <v>0</v>
      </c>
      <c r="G77" s="5">
        <f>G78+G79+G80+G81</f>
        <v>223.7</v>
      </c>
      <c r="H77" s="5">
        <f t="shared" ref="H77" si="36">H78+H79+H80+H81</f>
        <v>150</v>
      </c>
      <c r="I77" s="25">
        <v>0</v>
      </c>
      <c r="J77" s="25">
        <v>0</v>
      </c>
      <c r="K77" s="25">
        <v>0</v>
      </c>
      <c r="L77" s="10">
        <f t="shared" si="3"/>
        <v>373.7</v>
      </c>
    </row>
    <row r="78" spans="1:12" ht="15.75" customHeight="1" x14ac:dyDescent="0.25">
      <c r="A78" s="40"/>
      <c r="B78" s="46"/>
      <c r="C78" s="37"/>
      <c r="D78" s="11" t="s">
        <v>7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10">
        <f t="shared" si="3"/>
        <v>0</v>
      </c>
    </row>
    <row r="79" spans="1:12" ht="15.75" customHeight="1" x14ac:dyDescent="0.25">
      <c r="A79" s="40"/>
      <c r="B79" s="46"/>
      <c r="C79" s="37"/>
      <c r="D79" s="11" t="s">
        <v>14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10">
        <f t="shared" si="3"/>
        <v>0</v>
      </c>
    </row>
    <row r="80" spans="1:12" ht="15.75" customHeight="1" x14ac:dyDescent="0.25">
      <c r="A80" s="40"/>
      <c r="B80" s="46"/>
      <c r="C80" s="37"/>
      <c r="D80" s="11" t="s">
        <v>9</v>
      </c>
      <c r="E80" s="25">
        <v>0</v>
      </c>
      <c r="F80" s="25">
        <v>0</v>
      </c>
      <c r="G80" s="5">
        <v>223.7</v>
      </c>
      <c r="H80" s="25">
        <v>150</v>
      </c>
      <c r="I80" s="25">
        <v>0</v>
      </c>
      <c r="J80" s="25">
        <v>0</v>
      </c>
      <c r="K80" s="25">
        <v>0</v>
      </c>
      <c r="L80" s="10">
        <f t="shared" ref="L80:L143" si="37">E80+F80+G80+H80+I80+J80+K80</f>
        <v>373.7</v>
      </c>
    </row>
    <row r="81" spans="1:12" ht="15.75" customHeight="1" x14ac:dyDescent="0.25">
      <c r="A81" s="41"/>
      <c r="B81" s="47"/>
      <c r="C81" s="38"/>
      <c r="D81" s="11" t="s">
        <v>10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10">
        <f t="shared" si="37"/>
        <v>0</v>
      </c>
    </row>
    <row r="82" spans="1:12" ht="15.75" customHeight="1" x14ac:dyDescent="0.25">
      <c r="A82" s="39" t="s">
        <v>112</v>
      </c>
      <c r="B82" s="45" t="s">
        <v>113</v>
      </c>
      <c r="C82" s="36" t="s">
        <v>126</v>
      </c>
      <c r="D82" s="11" t="s">
        <v>5</v>
      </c>
      <c r="E82" s="25">
        <v>0</v>
      </c>
      <c r="F82" s="25">
        <v>0</v>
      </c>
      <c r="G82" s="25">
        <v>0</v>
      </c>
      <c r="H82" s="25">
        <f>H83+H84+H85+H86</f>
        <v>10.5</v>
      </c>
      <c r="I82" s="25">
        <v>0</v>
      </c>
      <c r="J82" s="25">
        <v>0</v>
      </c>
      <c r="K82" s="25">
        <v>0</v>
      </c>
      <c r="L82" s="10">
        <f t="shared" si="37"/>
        <v>10.5</v>
      </c>
    </row>
    <row r="83" spans="1:12" ht="15.75" customHeight="1" x14ac:dyDescent="0.25">
      <c r="A83" s="40"/>
      <c r="B83" s="46"/>
      <c r="C83" s="37"/>
      <c r="D83" s="11" t="s">
        <v>7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10">
        <f t="shared" si="37"/>
        <v>0</v>
      </c>
    </row>
    <row r="84" spans="1:12" ht="15.75" customHeight="1" x14ac:dyDescent="0.25">
      <c r="A84" s="40"/>
      <c r="B84" s="46"/>
      <c r="C84" s="37"/>
      <c r="D84" s="11" t="s">
        <v>14</v>
      </c>
      <c r="E84" s="25">
        <v>0</v>
      </c>
      <c r="F84" s="25">
        <v>0</v>
      </c>
      <c r="G84" s="25">
        <v>0</v>
      </c>
      <c r="H84" s="25">
        <v>10.4</v>
      </c>
      <c r="I84" s="25">
        <v>0</v>
      </c>
      <c r="J84" s="25">
        <v>0</v>
      </c>
      <c r="K84" s="25">
        <v>0</v>
      </c>
      <c r="L84" s="10">
        <f t="shared" si="37"/>
        <v>10.4</v>
      </c>
    </row>
    <row r="85" spans="1:12" ht="15.75" customHeight="1" x14ac:dyDescent="0.25">
      <c r="A85" s="40"/>
      <c r="B85" s="46"/>
      <c r="C85" s="37"/>
      <c r="D85" s="11" t="s">
        <v>9</v>
      </c>
      <c r="E85" s="25">
        <v>0</v>
      </c>
      <c r="F85" s="25">
        <v>0</v>
      </c>
      <c r="G85" s="25">
        <v>0</v>
      </c>
      <c r="H85" s="25">
        <v>0.1</v>
      </c>
      <c r="I85" s="25">
        <v>0</v>
      </c>
      <c r="J85" s="25">
        <v>0</v>
      </c>
      <c r="K85" s="25">
        <v>0</v>
      </c>
      <c r="L85" s="10">
        <f t="shared" si="37"/>
        <v>0.1</v>
      </c>
    </row>
    <row r="86" spans="1:12" ht="15.75" customHeight="1" x14ac:dyDescent="0.25">
      <c r="A86" s="41"/>
      <c r="B86" s="47"/>
      <c r="C86" s="38"/>
      <c r="D86" s="11" t="s">
        <v>10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10">
        <f t="shared" si="37"/>
        <v>0</v>
      </c>
    </row>
    <row r="87" spans="1:12" ht="12.75" customHeight="1" x14ac:dyDescent="0.25">
      <c r="A87" s="33" t="s">
        <v>23</v>
      </c>
      <c r="B87" s="45" t="s">
        <v>24</v>
      </c>
      <c r="C87" s="36" t="s">
        <v>126</v>
      </c>
      <c r="D87" s="11" t="s">
        <v>5</v>
      </c>
      <c r="E87" s="8">
        <f>E88+E89+E90+E91</f>
        <v>137750.32</v>
      </c>
      <c r="F87" s="8">
        <f>F88+F89+F90+F91</f>
        <v>143631.67300000001</v>
      </c>
      <c r="G87" s="8">
        <f>G88+G89+G90+G91</f>
        <v>154261.6</v>
      </c>
      <c r="H87" s="8">
        <f>H88+H89+H90+H91</f>
        <v>157617.9</v>
      </c>
      <c r="I87" s="8">
        <f t="shared" ref="I87:K87" si="38">I88+I89+I90+I91</f>
        <v>177437.7</v>
      </c>
      <c r="J87" s="8">
        <f t="shared" si="38"/>
        <v>270015.10000000003</v>
      </c>
      <c r="K87" s="8">
        <f t="shared" si="38"/>
        <v>159118.70000000001</v>
      </c>
      <c r="L87" s="10">
        <f t="shared" si="37"/>
        <v>1199832.993</v>
      </c>
    </row>
    <row r="88" spans="1:12" ht="18" customHeight="1" x14ac:dyDescent="0.25">
      <c r="A88" s="34"/>
      <c r="B88" s="46"/>
      <c r="C88" s="37"/>
      <c r="D88" s="11" t="s">
        <v>7</v>
      </c>
      <c r="E88" s="8">
        <f>E153+E178+E183</f>
        <v>11309.4</v>
      </c>
      <c r="F88" s="8">
        <f>F153+F178+F183</f>
        <v>18000.8</v>
      </c>
      <c r="G88" s="8">
        <f t="shared" ref="G88" si="39">G153+G178+G183</f>
        <v>17218.129999999997</v>
      </c>
      <c r="H88" s="8">
        <f>H153+H178+H183</f>
        <v>16825</v>
      </c>
      <c r="I88" s="8">
        <f t="shared" ref="I88" si="40">I153+I178+I183</f>
        <v>23788.6</v>
      </c>
      <c r="J88" s="8">
        <f>J153+J178+J183+J123</f>
        <v>124090.6</v>
      </c>
      <c r="K88" s="8">
        <f>K153+K178+K183+K123</f>
        <v>16700.099999999999</v>
      </c>
      <c r="L88" s="10">
        <f t="shared" si="37"/>
        <v>227932.63</v>
      </c>
    </row>
    <row r="89" spans="1:12" x14ac:dyDescent="0.25">
      <c r="A89" s="34"/>
      <c r="B89" s="46"/>
      <c r="C89" s="37"/>
      <c r="D89" s="11" t="s">
        <v>14</v>
      </c>
      <c r="E89" s="8">
        <f t="shared" ref="E89:F89" si="41">E94+E99+E104+E109+E114+E119+E124+E129+E134+E149+E154+E164+E169+E174+E184+E189+E139+E144+E159+E179+E194+E199+E204</f>
        <v>85665.400000000009</v>
      </c>
      <c r="F89" s="8">
        <f t="shared" si="41"/>
        <v>82247.3</v>
      </c>
      <c r="G89" s="8">
        <f>G94+G99+G104+G109+G114+G119+G124+G129+G134+G149+G154+G164+G169+G174+G184+G189+G139+G144+G159+G179+G194+G199+G204</f>
        <v>88577</v>
      </c>
      <c r="H89" s="8">
        <f>H94+H99+H104+H109+H114+H119+H124+H129+H134+H149+H154+H164+H169+H174+H184+H189+H139+H144+H159+H179+H194+H199+H204+H214</f>
        <v>92527.5</v>
      </c>
      <c r="I89" s="8">
        <f>I94+I99+I104+I109+I114+I119+I124+I129+I134+I149+I154+I164+I169+I174+I184+I189+I139+I144+I159+I179+I194+I199+I204</f>
        <v>102428.4</v>
      </c>
      <c r="J89" s="8">
        <f>J94+J99+J104+J109+J114+J119+J124+J129+J134+J149+J154+J164+J169+J174+J184+J189+J139+J144+J159+J179+J194+J199+J204</f>
        <v>100204.59999999999</v>
      </c>
      <c r="K89" s="8">
        <f t="shared" ref="K89" si="42">K94+K99+K104+K109+K114+K119+K124+K129+K134+K149+K154+K164+K169+K174+K184+K189+K139+K144+K159+K179+K194+K199+K204</f>
        <v>97180.9</v>
      </c>
      <c r="L89" s="10">
        <f t="shared" si="37"/>
        <v>648831.1</v>
      </c>
    </row>
    <row r="90" spans="1:12" x14ac:dyDescent="0.25">
      <c r="A90" s="34"/>
      <c r="B90" s="46"/>
      <c r="C90" s="37"/>
      <c r="D90" s="11" t="s">
        <v>9</v>
      </c>
      <c r="E90" s="8">
        <f>E95+E100+E105+E110+E115+E120+E125+E130+E135+E145+E155+E160+E175+E185+E195</f>
        <v>33475.519999999997</v>
      </c>
      <c r="F90" s="8">
        <f>F95+F100+F105+F110+F115+F120+F125+F130+F135+F145+F155+F160+F175+F185+F195+F200</f>
        <v>36083.572999999997</v>
      </c>
      <c r="G90" s="8">
        <f>G95+G100+G105+G110+G115+G120+G125+G130+G135+G145+G155+G160+G175+G185+G195+G205+G210</f>
        <v>41166.469999999994</v>
      </c>
      <c r="H90" s="8">
        <f>H95+H100+H105+H110+H115+H120+H125+H130+H135+H145+H155+H160+H175+H185+H195+H205+H150+H215+H140+H165+H170+H210</f>
        <v>40965.4</v>
      </c>
      <c r="I90" s="8">
        <f t="shared" ref="I90:K90" si="43">I95+I100+I105+I110+I115+I120+I125+I130+I135+I145+I155+I160+I175+I185+I195+I205+I150+I215+I140+I165+I170+I210</f>
        <v>43920.700000000004</v>
      </c>
      <c r="J90" s="8">
        <f>J95+J100+J105+J110+J115+J120+J125+J130+J135+J145+J155+J160+J175+J185+J195+J205+J150+J215+J140+J165+J170+J210</f>
        <v>38419.9</v>
      </c>
      <c r="K90" s="8">
        <f t="shared" si="43"/>
        <v>37937.700000000004</v>
      </c>
      <c r="L90" s="10">
        <f t="shared" si="37"/>
        <v>271969.26299999998</v>
      </c>
    </row>
    <row r="91" spans="1:12" x14ac:dyDescent="0.25">
      <c r="A91" s="35"/>
      <c r="B91" s="47"/>
      <c r="C91" s="38"/>
      <c r="D91" s="11" t="s">
        <v>10</v>
      </c>
      <c r="E91" s="8">
        <f>E96+E101+E106+E116+E121+E126+E136+E131</f>
        <v>7300</v>
      </c>
      <c r="F91" s="8">
        <f t="shared" ref="F91:K91" si="44">F96+F101+F106+F116+F121+F126+F136+F131</f>
        <v>7300</v>
      </c>
      <c r="G91" s="8">
        <f t="shared" si="44"/>
        <v>7300</v>
      </c>
      <c r="H91" s="8">
        <f t="shared" si="44"/>
        <v>7300</v>
      </c>
      <c r="I91" s="8">
        <f t="shared" si="44"/>
        <v>7300</v>
      </c>
      <c r="J91" s="8">
        <f t="shared" si="44"/>
        <v>7300</v>
      </c>
      <c r="K91" s="8">
        <f t="shared" si="44"/>
        <v>7300</v>
      </c>
      <c r="L91" s="10">
        <f t="shared" si="37"/>
        <v>51100</v>
      </c>
    </row>
    <row r="92" spans="1:12" ht="15" customHeight="1" x14ac:dyDescent="0.25">
      <c r="A92" s="33" t="s">
        <v>25</v>
      </c>
      <c r="B92" s="45" t="s">
        <v>88</v>
      </c>
      <c r="C92" s="36" t="s">
        <v>126</v>
      </c>
      <c r="D92" s="11" t="s">
        <v>5</v>
      </c>
      <c r="E92" s="8">
        <f>E93+E94+E95+E96</f>
        <v>31630.82</v>
      </c>
      <c r="F92" s="8">
        <f t="shared" ref="F92:K92" si="45">F93+F94+F95+F96</f>
        <v>33987.699999999997</v>
      </c>
      <c r="G92" s="8">
        <f t="shared" si="45"/>
        <v>35545.4</v>
      </c>
      <c r="H92" s="8">
        <f t="shared" si="45"/>
        <v>37297.800000000003</v>
      </c>
      <c r="I92" s="8">
        <f t="shared" si="45"/>
        <v>40622.9</v>
      </c>
      <c r="J92" s="8">
        <f t="shared" si="45"/>
        <v>36456.699999999997</v>
      </c>
      <c r="K92" s="8">
        <f t="shared" si="45"/>
        <v>36584.9</v>
      </c>
      <c r="L92" s="10">
        <f t="shared" si="37"/>
        <v>252126.21999999994</v>
      </c>
    </row>
    <row r="93" spans="1:12" ht="16.5" customHeight="1" x14ac:dyDescent="0.25">
      <c r="A93" s="34"/>
      <c r="B93" s="46"/>
      <c r="C93" s="37"/>
      <c r="D93" s="11" t="s">
        <v>7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10">
        <f t="shared" si="37"/>
        <v>0</v>
      </c>
    </row>
    <row r="94" spans="1:12" ht="15" customHeight="1" x14ac:dyDescent="0.25">
      <c r="A94" s="34"/>
      <c r="B94" s="46"/>
      <c r="C94" s="37"/>
      <c r="D94" s="11" t="s">
        <v>14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10">
        <f t="shared" si="37"/>
        <v>0</v>
      </c>
    </row>
    <row r="95" spans="1:12" ht="15" customHeight="1" x14ac:dyDescent="0.25">
      <c r="A95" s="34"/>
      <c r="B95" s="46"/>
      <c r="C95" s="37"/>
      <c r="D95" s="11" t="s">
        <v>9</v>
      </c>
      <c r="E95" s="5">
        <v>31630.82</v>
      </c>
      <c r="F95" s="5">
        <v>33987.699999999997</v>
      </c>
      <c r="G95" s="5">
        <v>35545.4</v>
      </c>
      <c r="H95" s="5">
        <v>37297.800000000003</v>
      </c>
      <c r="I95" s="5">
        <v>40622.9</v>
      </c>
      <c r="J95" s="5">
        <v>36456.699999999997</v>
      </c>
      <c r="K95" s="5">
        <v>36584.9</v>
      </c>
      <c r="L95" s="10">
        <f t="shared" si="37"/>
        <v>252126.21999999994</v>
      </c>
    </row>
    <row r="96" spans="1:12" ht="15.75" customHeight="1" x14ac:dyDescent="0.25">
      <c r="A96" s="35"/>
      <c r="B96" s="47"/>
      <c r="C96" s="38"/>
      <c r="D96" s="11" t="s">
        <v>10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10">
        <f t="shared" si="37"/>
        <v>0</v>
      </c>
    </row>
    <row r="97" spans="1:12" ht="12" customHeight="1" x14ac:dyDescent="0.25">
      <c r="A97" s="33" t="s">
        <v>26</v>
      </c>
      <c r="B97" s="36" t="s">
        <v>89</v>
      </c>
      <c r="C97" s="36" t="s">
        <v>126</v>
      </c>
      <c r="D97" s="11" t="s">
        <v>5</v>
      </c>
      <c r="E97" s="5">
        <f>E99+E100+E101+E98</f>
        <v>10664.1</v>
      </c>
      <c r="F97" s="5">
        <f t="shared" ref="F97:K97" si="46">F99+F100+F101+F98</f>
        <v>10549.8</v>
      </c>
      <c r="G97" s="5">
        <f t="shared" si="46"/>
        <v>9978</v>
      </c>
      <c r="H97" s="5">
        <f t="shared" si="46"/>
        <v>10221.200000000001</v>
      </c>
      <c r="I97" s="5">
        <f t="shared" si="46"/>
        <v>12519.4</v>
      </c>
      <c r="J97" s="5">
        <f t="shared" si="46"/>
        <v>11063.4</v>
      </c>
      <c r="K97" s="5">
        <f t="shared" si="46"/>
        <v>10563.4</v>
      </c>
      <c r="L97" s="10">
        <f t="shared" si="37"/>
        <v>75559.3</v>
      </c>
    </row>
    <row r="98" spans="1:12" ht="18" customHeight="1" x14ac:dyDescent="0.25">
      <c r="A98" s="34"/>
      <c r="B98" s="37"/>
      <c r="C98" s="37"/>
      <c r="D98" s="11" t="s">
        <v>7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10">
        <f t="shared" si="37"/>
        <v>0</v>
      </c>
    </row>
    <row r="99" spans="1:12" ht="15" customHeight="1" x14ac:dyDescent="0.25">
      <c r="A99" s="34"/>
      <c r="B99" s="37"/>
      <c r="C99" s="37"/>
      <c r="D99" s="11" t="s">
        <v>14</v>
      </c>
      <c r="E99" s="5">
        <v>2774.1</v>
      </c>
      <c r="F99" s="5">
        <v>2790</v>
      </c>
      <c r="G99" s="5">
        <v>2148.8000000000002</v>
      </c>
      <c r="H99" s="5">
        <v>2433</v>
      </c>
      <c r="I99" s="5">
        <v>4694</v>
      </c>
      <c r="J99" s="5">
        <v>3238</v>
      </c>
      <c r="K99" s="5">
        <v>3238</v>
      </c>
      <c r="L99" s="10">
        <f t="shared" si="37"/>
        <v>21315.9</v>
      </c>
    </row>
    <row r="100" spans="1:12" ht="15" customHeight="1" x14ac:dyDescent="0.25">
      <c r="A100" s="34"/>
      <c r="B100" s="37"/>
      <c r="C100" s="37"/>
      <c r="D100" s="11" t="s">
        <v>9</v>
      </c>
      <c r="E100" s="5">
        <v>590</v>
      </c>
      <c r="F100" s="5">
        <v>459.8</v>
      </c>
      <c r="G100" s="5">
        <v>529.20000000000005</v>
      </c>
      <c r="H100" s="5">
        <v>488.2</v>
      </c>
      <c r="I100" s="5">
        <v>525.4</v>
      </c>
      <c r="J100" s="25">
        <v>525.4</v>
      </c>
      <c r="K100" s="25">
        <v>25.4</v>
      </c>
      <c r="L100" s="10">
        <f t="shared" si="37"/>
        <v>3143.4</v>
      </c>
    </row>
    <row r="101" spans="1:12" ht="18.75" customHeight="1" x14ac:dyDescent="0.25">
      <c r="A101" s="35"/>
      <c r="B101" s="38"/>
      <c r="C101" s="38"/>
      <c r="D101" s="11" t="s">
        <v>10</v>
      </c>
      <c r="E101" s="5">
        <v>7300</v>
      </c>
      <c r="F101" s="5">
        <v>7300</v>
      </c>
      <c r="G101" s="5">
        <v>7300</v>
      </c>
      <c r="H101" s="5">
        <v>7300</v>
      </c>
      <c r="I101" s="5">
        <v>7300</v>
      </c>
      <c r="J101" s="5">
        <v>7300</v>
      </c>
      <c r="K101" s="5">
        <v>7300</v>
      </c>
      <c r="L101" s="10">
        <f t="shared" si="37"/>
        <v>51100</v>
      </c>
    </row>
    <row r="102" spans="1:12" ht="15.75" customHeight="1" x14ac:dyDescent="0.25">
      <c r="A102" s="33" t="s">
        <v>27</v>
      </c>
      <c r="B102" s="36" t="s">
        <v>50</v>
      </c>
      <c r="C102" s="36" t="s">
        <v>126</v>
      </c>
      <c r="D102" s="11" t="s">
        <v>5</v>
      </c>
      <c r="E102" s="5">
        <f>E103+E104+E105+E106</f>
        <v>76421.2</v>
      </c>
      <c r="F102" s="5">
        <f t="shared" ref="F102:K102" si="47">F103+F104+F105+F106</f>
        <v>76319.5</v>
      </c>
      <c r="G102" s="5">
        <f t="shared" si="47"/>
        <v>83657</v>
      </c>
      <c r="H102" s="5">
        <f t="shared" si="47"/>
        <v>86478.399999999994</v>
      </c>
      <c r="I102" s="5">
        <f t="shared" si="47"/>
        <v>94425</v>
      </c>
      <c r="J102" s="5">
        <f t="shared" si="47"/>
        <v>89837</v>
      </c>
      <c r="K102" s="5">
        <f t="shared" si="47"/>
        <v>89837</v>
      </c>
      <c r="L102" s="10">
        <f t="shared" si="37"/>
        <v>596975.1</v>
      </c>
    </row>
    <row r="103" spans="1:12" ht="15" customHeight="1" x14ac:dyDescent="0.25">
      <c r="A103" s="34"/>
      <c r="B103" s="37"/>
      <c r="C103" s="37"/>
      <c r="D103" s="11" t="s">
        <v>7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10">
        <f t="shared" si="37"/>
        <v>0</v>
      </c>
    </row>
    <row r="104" spans="1:12" ht="18.75" customHeight="1" x14ac:dyDescent="0.25">
      <c r="A104" s="34"/>
      <c r="B104" s="37"/>
      <c r="C104" s="37"/>
      <c r="D104" s="11" t="s">
        <v>14</v>
      </c>
      <c r="E104" s="5">
        <v>76421.2</v>
      </c>
      <c r="F104" s="5">
        <v>76319.5</v>
      </c>
      <c r="G104" s="5">
        <v>83657</v>
      </c>
      <c r="H104" s="5">
        <v>86478.399999999994</v>
      </c>
      <c r="I104" s="5">
        <v>94425</v>
      </c>
      <c r="J104" s="5">
        <v>89837</v>
      </c>
      <c r="K104" s="5">
        <v>89837</v>
      </c>
      <c r="L104" s="10">
        <f t="shared" si="37"/>
        <v>596975.1</v>
      </c>
    </row>
    <row r="105" spans="1:12" ht="18" customHeight="1" x14ac:dyDescent="0.25">
      <c r="A105" s="34"/>
      <c r="B105" s="37"/>
      <c r="C105" s="37"/>
      <c r="D105" s="11" t="s">
        <v>9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10">
        <f t="shared" si="37"/>
        <v>0</v>
      </c>
    </row>
    <row r="106" spans="1:12" ht="27" customHeight="1" x14ac:dyDescent="0.25">
      <c r="A106" s="35"/>
      <c r="B106" s="38"/>
      <c r="C106" s="38"/>
      <c r="D106" s="11" t="s">
        <v>10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10">
        <f t="shared" si="37"/>
        <v>0</v>
      </c>
    </row>
    <row r="107" spans="1:12" ht="15.75" customHeight="1" x14ac:dyDescent="0.25">
      <c r="A107" s="33" t="s">
        <v>28</v>
      </c>
      <c r="B107" s="36" t="s">
        <v>90</v>
      </c>
      <c r="C107" s="36" t="s">
        <v>126</v>
      </c>
      <c r="D107" s="11" t="s">
        <v>5</v>
      </c>
      <c r="E107" s="5">
        <f>E108+E109+E110</f>
        <v>1307</v>
      </c>
      <c r="F107" s="5">
        <f t="shared" ref="F107:K107" si="48">F108+F109+F110</f>
        <v>1243</v>
      </c>
      <c r="G107" s="5">
        <f t="shared" si="48"/>
        <v>1239</v>
      </c>
      <c r="H107" s="5">
        <f t="shared" si="48"/>
        <v>1236</v>
      </c>
      <c r="I107" s="5">
        <f t="shared" si="48"/>
        <v>1235</v>
      </c>
      <c r="J107" s="5">
        <f t="shared" si="48"/>
        <v>1235</v>
      </c>
      <c r="K107" s="5">
        <f t="shared" si="48"/>
        <v>1235</v>
      </c>
      <c r="L107" s="10">
        <f t="shared" si="37"/>
        <v>8730</v>
      </c>
    </row>
    <row r="108" spans="1:12" ht="23.25" customHeight="1" x14ac:dyDescent="0.25">
      <c r="A108" s="34"/>
      <c r="B108" s="37"/>
      <c r="C108" s="37"/>
      <c r="D108" s="11" t="s">
        <v>7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10">
        <f t="shared" si="37"/>
        <v>0</v>
      </c>
    </row>
    <row r="109" spans="1:12" ht="15" customHeight="1" x14ac:dyDescent="0.25">
      <c r="A109" s="34"/>
      <c r="B109" s="37"/>
      <c r="C109" s="37"/>
      <c r="D109" s="11" t="s">
        <v>14</v>
      </c>
      <c r="E109" s="5">
        <v>1307</v>
      </c>
      <c r="F109" s="5">
        <v>1243</v>
      </c>
      <c r="G109" s="5">
        <v>1239</v>
      </c>
      <c r="H109" s="5">
        <v>1236</v>
      </c>
      <c r="I109" s="5">
        <v>1235</v>
      </c>
      <c r="J109" s="5">
        <v>1235</v>
      </c>
      <c r="K109" s="5">
        <v>1235</v>
      </c>
      <c r="L109" s="10">
        <f t="shared" si="37"/>
        <v>8730</v>
      </c>
    </row>
    <row r="110" spans="1:12" ht="26.25" customHeight="1" x14ac:dyDescent="0.25">
      <c r="A110" s="34"/>
      <c r="B110" s="37"/>
      <c r="C110" s="37"/>
      <c r="D110" s="11" t="s">
        <v>9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10">
        <f t="shared" si="37"/>
        <v>0</v>
      </c>
    </row>
    <row r="111" spans="1:12" ht="27.75" hidden="1" customHeight="1" x14ac:dyDescent="0.25">
      <c r="A111" s="35"/>
      <c r="B111" s="38"/>
      <c r="C111" s="38"/>
      <c r="D111" s="11" t="s">
        <v>10</v>
      </c>
      <c r="E111" s="5">
        <v>0</v>
      </c>
      <c r="F111" s="5"/>
      <c r="G111" s="5"/>
      <c r="H111" s="5"/>
      <c r="I111" s="5"/>
      <c r="J111" s="5"/>
      <c r="K111" s="25">
        <v>0</v>
      </c>
      <c r="L111" s="10">
        <f t="shared" si="37"/>
        <v>0</v>
      </c>
    </row>
    <row r="112" spans="1:12" ht="13.5" customHeight="1" x14ac:dyDescent="0.25">
      <c r="A112" s="33" t="s">
        <v>29</v>
      </c>
      <c r="B112" s="36" t="s">
        <v>91</v>
      </c>
      <c r="C112" s="36" t="s">
        <v>127</v>
      </c>
      <c r="D112" s="11" t="s">
        <v>5</v>
      </c>
      <c r="E112" s="5">
        <f>E114+E115+E116+E113</f>
        <v>393</v>
      </c>
      <c r="F112" s="5">
        <f t="shared" ref="F112:K112" si="49">F114+F115+F116+F113</f>
        <v>468</v>
      </c>
      <c r="G112" s="5">
        <f t="shared" si="49"/>
        <v>334.4</v>
      </c>
      <c r="H112" s="5">
        <f t="shared" si="49"/>
        <v>564</v>
      </c>
      <c r="I112" s="5">
        <f t="shared" si="49"/>
        <v>425</v>
      </c>
      <c r="J112" s="5">
        <f t="shared" si="49"/>
        <v>403</v>
      </c>
      <c r="K112" s="5">
        <f t="shared" si="49"/>
        <v>403</v>
      </c>
      <c r="L112" s="10">
        <f t="shared" si="37"/>
        <v>2990.4</v>
      </c>
    </row>
    <row r="113" spans="1:12" ht="15.75" customHeight="1" x14ac:dyDescent="0.25">
      <c r="A113" s="34"/>
      <c r="B113" s="37"/>
      <c r="C113" s="37"/>
      <c r="D113" s="11" t="s">
        <v>7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10">
        <f t="shared" si="37"/>
        <v>0</v>
      </c>
    </row>
    <row r="114" spans="1:12" ht="15" customHeight="1" x14ac:dyDescent="0.25">
      <c r="A114" s="34"/>
      <c r="B114" s="37"/>
      <c r="C114" s="37"/>
      <c r="D114" s="11" t="s">
        <v>14</v>
      </c>
      <c r="E114" s="5">
        <v>393</v>
      </c>
      <c r="F114" s="5">
        <v>468</v>
      </c>
      <c r="G114" s="5">
        <v>334.4</v>
      </c>
      <c r="H114" s="5">
        <v>564</v>
      </c>
      <c r="I114" s="5">
        <v>425</v>
      </c>
      <c r="J114" s="5">
        <v>403</v>
      </c>
      <c r="K114" s="5">
        <v>403</v>
      </c>
      <c r="L114" s="10">
        <f t="shared" si="37"/>
        <v>2990.4</v>
      </c>
    </row>
    <row r="115" spans="1:12" ht="15" customHeight="1" x14ac:dyDescent="0.25">
      <c r="A115" s="34"/>
      <c r="B115" s="37"/>
      <c r="C115" s="37"/>
      <c r="D115" s="11" t="s">
        <v>9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10">
        <f t="shared" si="37"/>
        <v>0</v>
      </c>
    </row>
    <row r="116" spans="1:12" ht="15" customHeight="1" x14ac:dyDescent="0.25">
      <c r="A116" s="35"/>
      <c r="B116" s="38"/>
      <c r="C116" s="38"/>
      <c r="D116" s="11" t="s">
        <v>10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10">
        <f t="shared" si="37"/>
        <v>0</v>
      </c>
    </row>
    <row r="117" spans="1:12" ht="12.75" customHeight="1" x14ac:dyDescent="0.25">
      <c r="A117" s="33" t="s">
        <v>30</v>
      </c>
      <c r="B117" s="42" t="s">
        <v>92</v>
      </c>
      <c r="C117" s="36" t="s">
        <v>126</v>
      </c>
      <c r="D117" s="11" t="s">
        <v>5</v>
      </c>
      <c r="E117" s="5">
        <f>E118+E119+E120+E121</f>
        <v>370</v>
      </c>
      <c r="F117" s="5">
        <f t="shared" ref="F117:K117" si="50">F118+F119+F120+F121</f>
        <v>390</v>
      </c>
      <c r="G117" s="5">
        <f t="shared" si="50"/>
        <v>470</v>
      </c>
      <c r="H117" s="5">
        <f t="shared" si="50"/>
        <v>820</v>
      </c>
      <c r="I117" s="5">
        <f t="shared" si="50"/>
        <v>760</v>
      </c>
      <c r="J117" s="5">
        <f t="shared" si="50"/>
        <v>1100</v>
      </c>
      <c r="K117" s="5">
        <f t="shared" si="50"/>
        <v>1000</v>
      </c>
      <c r="L117" s="10">
        <f t="shared" si="37"/>
        <v>4910</v>
      </c>
    </row>
    <row r="118" spans="1:12" ht="18.75" customHeight="1" x14ac:dyDescent="0.25">
      <c r="A118" s="34"/>
      <c r="B118" s="43"/>
      <c r="C118" s="37"/>
      <c r="D118" s="11" t="s">
        <v>7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10">
        <f t="shared" si="37"/>
        <v>0</v>
      </c>
    </row>
    <row r="119" spans="1:12" ht="15" customHeight="1" x14ac:dyDescent="0.25">
      <c r="A119" s="34"/>
      <c r="B119" s="43"/>
      <c r="C119" s="37"/>
      <c r="D119" s="11" t="s">
        <v>14</v>
      </c>
      <c r="E119" s="5">
        <v>370</v>
      </c>
      <c r="F119" s="5">
        <v>390</v>
      </c>
      <c r="G119" s="5">
        <v>470</v>
      </c>
      <c r="H119" s="5">
        <v>820</v>
      </c>
      <c r="I119" s="5">
        <v>760</v>
      </c>
      <c r="J119" s="5">
        <v>1100</v>
      </c>
      <c r="K119" s="5">
        <v>1000</v>
      </c>
      <c r="L119" s="10">
        <f t="shared" si="37"/>
        <v>4910</v>
      </c>
    </row>
    <row r="120" spans="1:12" ht="15" customHeight="1" x14ac:dyDescent="0.25">
      <c r="A120" s="34"/>
      <c r="B120" s="43"/>
      <c r="C120" s="37"/>
      <c r="D120" s="11" t="s">
        <v>9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10">
        <f t="shared" si="37"/>
        <v>0</v>
      </c>
    </row>
    <row r="121" spans="1:12" ht="36" customHeight="1" x14ac:dyDescent="0.25">
      <c r="A121" s="35"/>
      <c r="B121" s="44"/>
      <c r="C121" s="38"/>
      <c r="D121" s="11" t="s">
        <v>10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10">
        <f t="shared" si="37"/>
        <v>0</v>
      </c>
    </row>
    <row r="122" spans="1:12" ht="12" customHeight="1" x14ac:dyDescent="0.25">
      <c r="A122" s="33" t="s">
        <v>31</v>
      </c>
      <c r="B122" s="45" t="s">
        <v>123</v>
      </c>
      <c r="C122" s="36" t="s">
        <v>126</v>
      </c>
      <c r="D122" s="11" t="s">
        <v>5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f>J124+J125+J123</f>
        <v>110424.6</v>
      </c>
      <c r="K122" s="25">
        <v>0</v>
      </c>
      <c r="L122" s="10">
        <f t="shared" si="37"/>
        <v>110424.6</v>
      </c>
    </row>
    <row r="123" spans="1:12" ht="12.75" customHeight="1" x14ac:dyDescent="0.25">
      <c r="A123" s="34"/>
      <c r="B123" s="46"/>
      <c r="C123" s="37"/>
      <c r="D123" s="11" t="s">
        <v>7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31">
        <v>107004.8</v>
      </c>
      <c r="K123" s="25">
        <v>0</v>
      </c>
      <c r="L123" s="10">
        <f t="shared" si="37"/>
        <v>107004.8</v>
      </c>
    </row>
    <row r="124" spans="1:12" ht="14.25" customHeight="1" x14ac:dyDescent="0.25">
      <c r="A124" s="34"/>
      <c r="B124" s="46"/>
      <c r="C124" s="37"/>
      <c r="D124" s="11" t="s">
        <v>14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31">
        <v>3309.4</v>
      </c>
      <c r="K124" s="25">
        <v>0</v>
      </c>
      <c r="L124" s="10">
        <f t="shared" si="37"/>
        <v>3309.4</v>
      </c>
    </row>
    <row r="125" spans="1:12" ht="15" customHeight="1" x14ac:dyDescent="0.25">
      <c r="A125" s="34"/>
      <c r="B125" s="46"/>
      <c r="C125" s="37"/>
      <c r="D125" s="11" t="s">
        <v>9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31">
        <v>110.4</v>
      </c>
      <c r="K125" s="25">
        <v>0</v>
      </c>
      <c r="L125" s="10">
        <f t="shared" si="37"/>
        <v>110.4</v>
      </c>
    </row>
    <row r="126" spans="1:12" ht="26.25" customHeight="1" x14ac:dyDescent="0.25">
      <c r="A126" s="35"/>
      <c r="B126" s="47"/>
      <c r="C126" s="38"/>
      <c r="D126" s="11" t="s">
        <v>10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10">
        <f t="shared" si="37"/>
        <v>0</v>
      </c>
    </row>
    <row r="127" spans="1:12" ht="13.5" customHeight="1" x14ac:dyDescent="0.25">
      <c r="A127" s="33" t="s">
        <v>32</v>
      </c>
      <c r="B127" s="36" t="s">
        <v>93</v>
      </c>
      <c r="C127" s="36" t="s">
        <v>126</v>
      </c>
      <c r="D127" s="11" t="s">
        <v>5</v>
      </c>
      <c r="E127" s="5">
        <f>E129+E130+E131+E128</f>
        <v>135</v>
      </c>
      <c r="F127" s="5">
        <f t="shared" ref="F127:I127" si="51">F129+F130+F131+F128</f>
        <v>125</v>
      </c>
      <c r="G127" s="5">
        <f t="shared" si="51"/>
        <v>125</v>
      </c>
      <c r="H127" s="5">
        <f t="shared" si="51"/>
        <v>125</v>
      </c>
      <c r="I127" s="5">
        <f t="shared" si="51"/>
        <v>125</v>
      </c>
      <c r="J127" s="25">
        <v>0</v>
      </c>
      <c r="K127" s="25">
        <v>0</v>
      </c>
      <c r="L127" s="10">
        <f t="shared" si="37"/>
        <v>635</v>
      </c>
    </row>
    <row r="128" spans="1:12" ht="16.5" customHeight="1" x14ac:dyDescent="0.25">
      <c r="A128" s="34"/>
      <c r="B128" s="37"/>
      <c r="C128" s="37"/>
      <c r="D128" s="11" t="s">
        <v>7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10">
        <f t="shared" si="37"/>
        <v>0</v>
      </c>
    </row>
    <row r="129" spans="1:12" ht="15" customHeight="1" x14ac:dyDescent="0.25">
      <c r="A129" s="34"/>
      <c r="B129" s="37"/>
      <c r="C129" s="37"/>
      <c r="D129" s="11" t="s">
        <v>14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10">
        <f t="shared" si="37"/>
        <v>0</v>
      </c>
    </row>
    <row r="130" spans="1:12" ht="15" customHeight="1" x14ac:dyDescent="0.25">
      <c r="A130" s="34"/>
      <c r="B130" s="37"/>
      <c r="C130" s="37"/>
      <c r="D130" s="11" t="s">
        <v>9</v>
      </c>
      <c r="E130" s="5">
        <v>135</v>
      </c>
      <c r="F130" s="5">
        <v>125</v>
      </c>
      <c r="G130" s="5">
        <v>125</v>
      </c>
      <c r="H130" s="5">
        <v>125</v>
      </c>
      <c r="I130" s="25">
        <v>125</v>
      </c>
      <c r="J130" s="25">
        <v>0</v>
      </c>
      <c r="K130" s="25">
        <v>0</v>
      </c>
      <c r="L130" s="10">
        <f t="shared" si="37"/>
        <v>635</v>
      </c>
    </row>
    <row r="131" spans="1:12" ht="15.75" customHeight="1" x14ac:dyDescent="0.25">
      <c r="A131" s="35"/>
      <c r="B131" s="38"/>
      <c r="C131" s="38"/>
      <c r="D131" s="11" t="s">
        <v>10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10">
        <f t="shared" si="37"/>
        <v>0</v>
      </c>
    </row>
    <row r="132" spans="1:12" ht="15.75" customHeight="1" x14ac:dyDescent="0.25">
      <c r="A132" s="33" t="s">
        <v>33</v>
      </c>
      <c r="B132" s="36" t="s">
        <v>94</v>
      </c>
      <c r="C132" s="36" t="s">
        <v>126</v>
      </c>
      <c r="D132" s="11" t="s">
        <v>5</v>
      </c>
      <c r="E132" s="5">
        <f>E133+E134+E135+E136</f>
        <v>146</v>
      </c>
      <c r="F132" s="5">
        <f t="shared" ref="F132:I132" si="52">F133+F134+F135+F136</f>
        <v>49.9</v>
      </c>
      <c r="G132" s="5">
        <f t="shared" si="52"/>
        <v>46.9</v>
      </c>
      <c r="H132" s="5">
        <f t="shared" si="52"/>
        <v>50</v>
      </c>
      <c r="I132" s="5">
        <f t="shared" si="52"/>
        <v>70</v>
      </c>
      <c r="J132" s="25">
        <v>0</v>
      </c>
      <c r="K132" s="25">
        <v>0</v>
      </c>
      <c r="L132" s="10">
        <f t="shared" si="37"/>
        <v>362.8</v>
      </c>
    </row>
    <row r="133" spans="1:12" ht="17.25" customHeight="1" x14ac:dyDescent="0.25">
      <c r="A133" s="34"/>
      <c r="B133" s="37"/>
      <c r="C133" s="37"/>
      <c r="D133" s="11" t="s">
        <v>7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10">
        <f t="shared" si="37"/>
        <v>0</v>
      </c>
    </row>
    <row r="134" spans="1:12" ht="20.25" customHeight="1" x14ac:dyDescent="0.25">
      <c r="A134" s="34"/>
      <c r="B134" s="37"/>
      <c r="C134" s="37"/>
      <c r="D134" s="11" t="s">
        <v>14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10">
        <f t="shared" si="37"/>
        <v>0</v>
      </c>
    </row>
    <row r="135" spans="1:12" ht="19.5" customHeight="1" x14ac:dyDescent="0.25">
      <c r="A135" s="34"/>
      <c r="B135" s="37"/>
      <c r="C135" s="37"/>
      <c r="D135" s="11" t="s">
        <v>9</v>
      </c>
      <c r="E135" s="5">
        <v>146</v>
      </c>
      <c r="F135" s="5">
        <v>49.9</v>
      </c>
      <c r="G135" s="5">
        <v>46.9</v>
      </c>
      <c r="H135" s="5">
        <v>50</v>
      </c>
      <c r="I135" s="25">
        <v>70</v>
      </c>
      <c r="J135" s="25">
        <v>0</v>
      </c>
      <c r="K135" s="25">
        <v>0</v>
      </c>
      <c r="L135" s="10">
        <f t="shared" si="37"/>
        <v>362.8</v>
      </c>
    </row>
    <row r="136" spans="1:12" ht="48" customHeight="1" x14ac:dyDescent="0.25">
      <c r="A136" s="35"/>
      <c r="B136" s="38"/>
      <c r="C136" s="38"/>
      <c r="D136" s="11" t="s">
        <v>10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10">
        <f t="shared" si="37"/>
        <v>0</v>
      </c>
    </row>
    <row r="137" spans="1:12" ht="13.5" customHeight="1" x14ac:dyDescent="0.25">
      <c r="A137" s="33" t="s">
        <v>34</v>
      </c>
      <c r="B137" s="45" t="s">
        <v>111</v>
      </c>
      <c r="C137" s="36" t="s">
        <v>126</v>
      </c>
      <c r="D137" s="13" t="s">
        <v>5</v>
      </c>
      <c r="E137" s="25">
        <v>0</v>
      </c>
      <c r="F137" s="25">
        <v>0</v>
      </c>
      <c r="G137" s="25">
        <v>0</v>
      </c>
      <c r="H137" s="5">
        <f>H139+H140+H141+H138</f>
        <v>90</v>
      </c>
      <c r="I137" s="25">
        <v>0</v>
      </c>
      <c r="J137" s="25">
        <v>0</v>
      </c>
      <c r="K137" s="25">
        <v>0</v>
      </c>
      <c r="L137" s="10">
        <f t="shared" si="37"/>
        <v>90</v>
      </c>
    </row>
    <row r="138" spans="1:12" ht="13.5" customHeight="1" x14ac:dyDescent="0.25">
      <c r="A138" s="34"/>
      <c r="B138" s="46"/>
      <c r="C138" s="37"/>
      <c r="D138" s="13" t="s">
        <v>7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10">
        <f t="shared" si="37"/>
        <v>0</v>
      </c>
    </row>
    <row r="139" spans="1:12" ht="13.5" customHeight="1" x14ac:dyDescent="0.25">
      <c r="A139" s="34"/>
      <c r="B139" s="46"/>
      <c r="C139" s="37"/>
      <c r="D139" s="13" t="s">
        <v>14</v>
      </c>
      <c r="E139" s="25">
        <v>0</v>
      </c>
      <c r="F139" s="25">
        <v>0</v>
      </c>
      <c r="G139" s="25">
        <v>0</v>
      </c>
      <c r="H139" s="5">
        <v>90</v>
      </c>
      <c r="I139" s="25">
        <v>0</v>
      </c>
      <c r="J139" s="25">
        <v>0</v>
      </c>
      <c r="K139" s="25">
        <v>0</v>
      </c>
      <c r="L139" s="10">
        <f t="shared" si="37"/>
        <v>90</v>
      </c>
    </row>
    <row r="140" spans="1:12" ht="13.5" customHeight="1" x14ac:dyDescent="0.25">
      <c r="A140" s="34"/>
      <c r="B140" s="46"/>
      <c r="C140" s="37"/>
      <c r="D140" s="13" t="s">
        <v>9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10">
        <f t="shared" si="37"/>
        <v>0</v>
      </c>
    </row>
    <row r="141" spans="1:12" ht="25.5" customHeight="1" x14ac:dyDescent="0.25">
      <c r="A141" s="35"/>
      <c r="B141" s="47"/>
      <c r="C141" s="38"/>
      <c r="D141" s="13" t="s">
        <v>10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10">
        <f t="shared" si="37"/>
        <v>0</v>
      </c>
    </row>
    <row r="142" spans="1:12" ht="13.5" customHeight="1" x14ac:dyDescent="0.25">
      <c r="A142" s="49" t="s">
        <v>35</v>
      </c>
      <c r="B142" s="45" t="s">
        <v>95</v>
      </c>
      <c r="C142" s="36" t="s">
        <v>126</v>
      </c>
      <c r="D142" s="13" t="s">
        <v>5</v>
      </c>
      <c r="E142" s="5">
        <f>E145</f>
        <v>471.2</v>
      </c>
      <c r="F142" s="5">
        <f t="shared" ref="F142:K142" si="53">F145</f>
        <v>592</v>
      </c>
      <c r="G142" s="5">
        <f t="shared" si="53"/>
        <v>373.2</v>
      </c>
      <c r="H142" s="5">
        <f t="shared" si="53"/>
        <v>281.60000000000002</v>
      </c>
      <c r="I142" s="5">
        <f t="shared" si="53"/>
        <v>295</v>
      </c>
      <c r="J142" s="5">
        <f t="shared" si="53"/>
        <v>295</v>
      </c>
      <c r="K142" s="5">
        <f t="shared" si="53"/>
        <v>295</v>
      </c>
      <c r="L142" s="10">
        <f t="shared" si="37"/>
        <v>2603</v>
      </c>
    </row>
    <row r="143" spans="1:12" ht="13.5" customHeight="1" x14ac:dyDescent="0.25">
      <c r="A143" s="50"/>
      <c r="B143" s="46"/>
      <c r="C143" s="37"/>
      <c r="D143" s="13" t="s">
        <v>7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10">
        <f t="shared" si="37"/>
        <v>0</v>
      </c>
    </row>
    <row r="144" spans="1:12" ht="13.5" customHeight="1" x14ac:dyDescent="0.25">
      <c r="A144" s="50"/>
      <c r="B144" s="46"/>
      <c r="C144" s="37"/>
      <c r="D144" s="13" t="s">
        <v>14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10">
        <f t="shared" ref="L144:L207" si="54">E144+F144+G144+H144+I144+J144+K144</f>
        <v>0</v>
      </c>
    </row>
    <row r="145" spans="1:12" ht="13.5" customHeight="1" x14ac:dyDescent="0.25">
      <c r="A145" s="50"/>
      <c r="B145" s="46"/>
      <c r="C145" s="37"/>
      <c r="D145" s="13" t="s">
        <v>9</v>
      </c>
      <c r="E145" s="5">
        <v>471.2</v>
      </c>
      <c r="F145" s="5">
        <v>592</v>
      </c>
      <c r="G145" s="5">
        <v>373.2</v>
      </c>
      <c r="H145" s="5">
        <v>281.60000000000002</v>
      </c>
      <c r="I145" s="25">
        <v>295</v>
      </c>
      <c r="J145" s="25">
        <v>295</v>
      </c>
      <c r="K145" s="25">
        <v>295</v>
      </c>
      <c r="L145" s="10">
        <f t="shared" si="54"/>
        <v>2603</v>
      </c>
    </row>
    <row r="146" spans="1:12" ht="31.5" customHeight="1" x14ac:dyDescent="0.25">
      <c r="A146" s="51"/>
      <c r="B146" s="47"/>
      <c r="C146" s="38"/>
      <c r="D146" s="13" t="s">
        <v>10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10">
        <f t="shared" si="54"/>
        <v>0</v>
      </c>
    </row>
    <row r="147" spans="1:12" ht="13.5" customHeight="1" x14ac:dyDescent="0.25">
      <c r="A147" s="48" t="s">
        <v>36</v>
      </c>
      <c r="B147" s="17"/>
      <c r="C147" s="36" t="s">
        <v>126</v>
      </c>
      <c r="D147" s="13" t="s">
        <v>5</v>
      </c>
      <c r="E147" s="5">
        <f>E149</f>
        <v>61.6</v>
      </c>
      <c r="F147" s="5">
        <f t="shared" ref="F147:G147" si="55">F149</f>
        <v>106</v>
      </c>
      <c r="G147" s="5">
        <f t="shared" si="55"/>
        <v>152</v>
      </c>
      <c r="H147" s="25">
        <v>0</v>
      </c>
      <c r="I147" s="25">
        <v>0</v>
      </c>
      <c r="J147" s="25">
        <v>0</v>
      </c>
      <c r="K147" s="25">
        <v>0</v>
      </c>
      <c r="L147" s="10">
        <f t="shared" si="54"/>
        <v>319.60000000000002</v>
      </c>
    </row>
    <row r="148" spans="1:12" ht="13.5" customHeight="1" x14ac:dyDescent="0.25">
      <c r="A148" s="48"/>
      <c r="B148" s="46" t="s">
        <v>96</v>
      </c>
      <c r="C148" s="37"/>
      <c r="D148" s="13" t="s">
        <v>7</v>
      </c>
      <c r="E148" s="5"/>
      <c r="F148" s="5"/>
      <c r="G148" s="5"/>
      <c r="H148" s="25">
        <v>0</v>
      </c>
      <c r="I148" s="25">
        <v>0</v>
      </c>
      <c r="J148" s="25">
        <v>0</v>
      </c>
      <c r="K148" s="25">
        <v>0</v>
      </c>
      <c r="L148" s="10">
        <f t="shared" si="54"/>
        <v>0</v>
      </c>
    </row>
    <row r="149" spans="1:12" ht="13.5" customHeight="1" x14ac:dyDescent="0.25">
      <c r="A149" s="48"/>
      <c r="B149" s="46"/>
      <c r="C149" s="37"/>
      <c r="D149" s="13" t="s">
        <v>14</v>
      </c>
      <c r="E149" s="5">
        <v>61.6</v>
      </c>
      <c r="F149" s="5">
        <v>106</v>
      </c>
      <c r="G149" s="5">
        <v>152</v>
      </c>
      <c r="H149" s="25">
        <v>0</v>
      </c>
      <c r="I149" s="25">
        <v>0</v>
      </c>
      <c r="J149" s="25">
        <v>0</v>
      </c>
      <c r="K149" s="25">
        <v>0</v>
      </c>
      <c r="L149" s="10">
        <f t="shared" si="54"/>
        <v>319.60000000000002</v>
      </c>
    </row>
    <row r="150" spans="1:12" ht="13.5" customHeight="1" x14ac:dyDescent="0.25">
      <c r="A150" s="48"/>
      <c r="B150" s="46"/>
      <c r="C150" s="37"/>
      <c r="D150" s="13" t="s">
        <v>9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10">
        <f t="shared" si="54"/>
        <v>0</v>
      </c>
    </row>
    <row r="151" spans="1:12" ht="24" customHeight="1" x14ac:dyDescent="0.25">
      <c r="A151" s="48"/>
      <c r="B151" s="47"/>
      <c r="C151" s="38"/>
      <c r="D151" s="13" t="s">
        <v>10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10">
        <f t="shared" si="54"/>
        <v>0</v>
      </c>
    </row>
    <row r="152" spans="1:12" ht="18" customHeight="1" x14ac:dyDescent="0.25">
      <c r="A152" s="48" t="s">
        <v>47</v>
      </c>
      <c r="B152" s="45" t="s">
        <v>97</v>
      </c>
      <c r="C152" s="36" t="s">
        <v>126</v>
      </c>
      <c r="D152" s="13" t="s">
        <v>5</v>
      </c>
      <c r="E152" s="5">
        <f>E153+E154+E155+E156</f>
        <v>5305.6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10">
        <f t="shared" si="54"/>
        <v>5305.6</v>
      </c>
    </row>
    <row r="153" spans="1:12" ht="18.75" customHeight="1" x14ac:dyDescent="0.25">
      <c r="A153" s="48"/>
      <c r="B153" s="46"/>
      <c r="C153" s="37"/>
      <c r="D153" s="13" t="s">
        <v>7</v>
      </c>
      <c r="E153" s="5">
        <v>5200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10">
        <f t="shared" si="54"/>
        <v>5200</v>
      </c>
    </row>
    <row r="154" spans="1:12" ht="14.25" customHeight="1" x14ac:dyDescent="0.25">
      <c r="A154" s="48"/>
      <c r="B154" s="46"/>
      <c r="C154" s="37"/>
      <c r="D154" s="13" t="s">
        <v>14</v>
      </c>
      <c r="E154" s="5">
        <v>52.5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10">
        <f t="shared" si="54"/>
        <v>52.5</v>
      </c>
    </row>
    <row r="155" spans="1:12" ht="15" customHeight="1" x14ac:dyDescent="0.25">
      <c r="A155" s="48"/>
      <c r="B155" s="46"/>
      <c r="C155" s="37"/>
      <c r="D155" s="13" t="s">
        <v>9</v>
      </c>
      <c r="E155" s="5">
        <v>53.1</v>
      </c>
      <c r="F155" s="25">
        <v>0</v>
      </c>
      <c r="G155" s="25">
        <v>0</v>
      </c>
      <c r="H155" s="25">
        <v>0</v>
      </c>
      <c r="I155" s="25">
        <v>0</v>
      </c>
      <c r="J155" s="25">
        <v>0</v>
      </c>
      <c r="K155" s="25">
        <v>0</v>
      </c>
      <c r="L155" s="10">
        <f t="shared" si="54"/>
        <v>53.1</v>
      </c>
    </row>
    <row r="156" spans="1:12" ht="39" customHeight="1" x14ac:dyDescent="0.25">
      <c r="A156" s="48"/>
      <c r="B156" s="47"/>
      <c r="C156" s="38"/>
      <c r="D156" s="13" t="s">
        <v>10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10">
        <f t="shared" si="54"/>
        <v>0</v>
      </c>
    </row>
    <row r="157" spans="1:12" ht="15" customHeight="1" x14ac:dyDescent="0.25">
      <c r="A157" s="48" t="s">
        <v>53</v>
      </c>
      <c r="B157" s="45" t="s">
        <v>63</v>
      </c>
      <c r="C157" s="36" t="s">
        <v>126</v>
      </c>
      <c r="D157" s="13" t="s">
        <v>5</v>
      </c>
      <c r="E157" s="5">
        <f>E158+E159+E160+E161</f>
        <v>414.3</v>
      </c>
      <c r="F157" s="25">
        <v>0</v>
      </c>
      <c r="G157" s="5">
        <f t="shared" ref="G157:I157" si="56">G158+G159+G160+G161</f>
        <v>600</v>
      </c>
      <c r="H157" s="5">
        <f t="shared" si="56"/>
        <v>1300</v>
      </c>
      <c r="I157" s="5">
        <f t="shared" si="56"/>
        <v>0</v>
      </c>
      <c r="J157" s="25">
        <v>0</v>
      </c>
      <c r="K157" s="25">
        <v>0</v>
      </c>
      <c r="L157" s="10">
        <f t="shared" si="54"/>
        <v>2314.3000000000002</v>
      </c>
    </row>
    <row r="158" spans="1:12" ht="15" customHeight="1" x14ac:dyDescent="0.25">
      <c r="A158" s="48"/>
      <c r="B158" s="46"/>
      <c r="C158" s="37"/>
      <c r="D158" s="13" t="s">
        <v>7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10">
        <f t="shared" si="54"/>
        <v>0</v>
      </c>
    </row>
    <row r="159" spans="1:12" ht="19.5" customHeight="1" x14ac:dyDescent="0.25">
      <c r="A159" s="48"/>
      <c r="B159" s="46"/>
      <c r="C159" s="37"/>
      <c r="D159" s="13" t="s">
        <v>14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10">
        <f t="shared" si="54"/>
        <v>0</v>
      </c>
    </row>
    <row r="160" spans="1:12" ht="15.75" customHeight="1" x14ac:dyDescent="0.25">
      <c r="A160" s="48"/>
      <c r="B160" s="46"/>
      <c r="C160" s="37"/>
      <c r="D160" s="13" t="s">
        <v>9</v>
      </c>
      <c r="E160" s="5">
        <v>414.3</v>
      </c>
      <c r="F160" s="5"/>
      <c r="G160" s="5">
        <v>600</v>
      </c>
      <c r="H160" s="5">
        <v>1300</v>
      </c>
      <c r="I160" s="5">
        <v>0</v>
      </c>
      <c r="J160" s="25">
        <v>0</v>
      </c>
      <c r="K160" s="25">
        <v>0</v>
      </c>
      <c r="L160" s="10">
        <f t="shared" si="54"/>
        <v>2314.3000000000002</v>
      </c>
    </row>
    <row r="161" spans="1:12" ht="22.5" customHeight="1" x14ac:dyDescent="0.25">
      <c r="A161" s="48"/>
      <c r="B161" s="47"/>
      <c r="C161" s="38"/>
      <c r="D161" s="13" t="s">
        <v>10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10">
        <f t="shared" si="54"/>
        <v>0</v>
      </c>
    </row>
    <row r="162" spans="1:12" ht="19.5" customHeight="1" x14ac:dyDescent="0.25">
      <c r="A162" s="48" t="s">
        <v>54</v>
      </c>
      <c r="B162" s="45" t="s">
        <v>98</v>
      </c>
      <c r="C162" s="36" t="s">
        <v>126</v>
      </c>
      <c r="D162" s="13" t="s">
        <v>5</v>
      </c>
      <c r="E162" s="5">
        <f>E164</f>
        <v>504.9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10">
        <f t="shared" si="54"/>
        <v>504.9</v>
      </c>
    </row>
    <row r="163" spans="1:12" ht="19.5" customHeight="1" x14ac:dyDescent="0.25">
      <c r="A163" s="48"/>
      <c r="B163" s="46"/>
      <c r="C163" s="37"/>
      <c r="D163" s="13" t="s">
        <v>7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10">
        <f t="shared" si="54"/>
        <v>0</v>
      </c>
    </row>
    <row r="164" spans="1:12" ht="19.5" customHeight="1" x14ac:dyDescent="0.25">
      <c r="A164" s="48"/>
      <c r="B164" s="46"/>
      <c r="C164" s="37"/>
      <c r="D164" s="13" t="s">
        <v>14</v>
      </c>
      <c r="E164" s="5">
        <v>504.9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10">
        <f t="shared" si="54"/>
        <v>504.9</v>
      </c>
    </row>
    <row r="165" spans="1:12" ht="19.5" customHeight="1" x14ac:dyDescent="0.25">
      <c r="A165" s="48"/>
      <c r="B165" s="46"/>
      <c r="C165" s="37"/>
      <c r="D165" s="13" t="s">
        <v>9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10">
        <f t="shared" si="54"/>
        <v>0</v>
      </c>
    </row>
    <row r="166" spans="1:12" ht="39" customHeight="1" x14ac:dyDescent="0.25">
      <c r="A166" s="48"/>
      <c r="B166" s="47"/>
      <c r="C166" s="38"/>
      <c r="D166" s="13" t="s">
        <v>10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10">
        <f t="shared" si="54"/>
        <v>0</v>
      </c>
    </row>
    <row r="167" spans="1:12" ht="27.75" customHeight="1" x14ac:dyDescent="0.25">
      <c r="A167" s="48" t="s">
        <v>55</v>
      </c>
      <c r="B167" s="45" t="s">
        <v>99</v>
      </c>
      <c r="C167" s="36" t="s">
        <v>126</v>
      </c>
      <c r="D167" s="13" t="s">
        <v>5</v>
      </c>
      <c r="E167" s="5">
        <f>E169</f>
        <v>3066.6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10">
        <f t="shared" si="54"/>
        <v>3066.6</v>
      </c>
    </row>
    <row r="168" spans="1:12" ht="26.25" customHeight="1" x14ac:dyDescent="0.25">
      <c r="A168" s="48"/>
      <c r="B168" s="46"/>
      <c r="C168" s="37"/>
      <c r="D168" s="13" t="s">
        <v>7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10">
        <f t="shared" si="54"/>
        <v>0</v>
      </c>
    </row>
    <row r="169" spans="1:12" ht="21" customHeight="1" x14ac:dyDescent="0.25">
      <c r="A169" s="48"/>
      <c r="B169" s="46"/>
      <c r="C169" s="37"/>
      <c r="D169" s="13" t="s">
        <v>14</v>
      </c>
      <c r="E169" s="5">
        <v>3066.6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10">
        <f t="shared" si="54"/>
        <v>3066.6</v>
      </c>
    </row>
    <row r="170" spans="1:12" ht="22.5" customHeight="1" x14ac:dyDescent="0.25">
      <c r="A170" s="48"/>
      <c r="B170" s="46"/>
      <c r="C170" s="37"/>
      <c r="D170" s="13" t="s">
        <v>9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10">
        <f t="shared" si="54"/>
        <v>0</v>
      </c>
    </row>
    <row r="171" spans="1:12" ht="15" customHeight="1" x14ac:dyDescent="0.25">
      <c r="A171" s="48"/>
      <c r="B171" s="47"/>
      <c r="C171" s="38"/>
      <c r="D171" s="13" t="s">
        <v>10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10">
        <f t="shared" si="54"/>
        <v>0</v>
      </c>
    </row>
    <row r="172" spans="1:12" ht="15" customHeight="1" x14ac:dyDescent="0.25">
      <c r="A172" s="48" t="s">
        <v>56</v>
      </c>
      <c r="B172" s="45" t="s">
        <v>100</v>
      </c>
      <c r="C172" s="36" t="s">
        <v>126</v>
      </c>
      <c r="D172" s="13" t="s">
        <v>5</v>
      </c>
      <c r="E172" s="5">
        <f>E174+E175</f>
        <v>483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10">
        <f t="shared" si="54"/>
        <v>483</v>
      </c>
    </row>
    <row r="173" spans="1:12" ht="15" customHeight="1" x14ac:dyDescent="0.25">
      <c r="A173" s="48"/>
      <c r="B173" s="46"/>
      <c r="C173" s="37"/>
      <c r="D173" s="13" t="s">
        <v>7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10">
        <f t="shared" si="54"/>
        <v>0</v>
      </c>
    </row>
    <row r="174" spans="1:12" ht="15" customHeight="1" x14ac:dyDescent="0.25">
      <c r="A174" s="48"/>
      <c r="B174" s="46"/>
      <c r="C174" s="37"/>
      <c r="D174" s="13" t="s">
        <v>14</v>
      </c>
      <c r="E174" s="5">
        <v>483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10">
        <f t="shared" si="54"/>
        <v>483</v>
      </c>
    </row>
    <row r="175" spans="1:12" ht="15" customHeight="1" x14ac:dyDescent="0.25">
      <c r="A175" s="48"/>
      <c r="B175" s="46"/>
      <c r="C175" s="37"/>
      <c r="D175" s="13" t="s">
        <v>9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10">
        <f t="shared" si="54"/>
        <v>0</v>
      </c>
    </row>
    <row r="176" spans="1:12" ht="51.75" customHeight="1" x14ac:dyDescent="0.25">
      <c r="A176" s="48"/>
      <c r="B176" s="47"/>
      <c r="C176" s="38"/>
      <c r="D176" s="13" t="s">
        <v>10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10">
        <f t="shared" si="54"/>
        <v>0</v>
      </c>
    </row>
    <row r="177" spans="1:12" ht="24" customHeight="1" x14ac:dyDescent="0.25">
      <c r="A177" s="48" t="s">
        <v>57</v>
      </c>
      <c r="B177" s="45" t="s">
        <v>64</v>
      </c>
      <c r="C177" s="36" t="s">
        <v>126</v>
      </c>
      <c r="D177" s="13" t="s">
        <v>5</v>
      </c>
      <c r="E177" s="5">
        <f>E178</f>
        <v>2760.2</v>
      </c>
      <c r="F177" s="5">
        <f t="shared" ref="F177:K177" si="57">F178</f>
        <v>8281</v>
      </c>
      <c r="G177" s="5">
        <f t="shared" si="57"/>
        <v>7733.9</v>
      </c>
      <c r="H177" s="5">
        <f t="shared" si="57"/>
        <v>7812</v>
      </c>
      <c r="I177" s="5">
        <f t="shared" si="57"/>
        <v>14244</v>
      </c>
      <c r="J177" s="5">
        <f t="shared" si="57"/>
        <v>7734</v>
      </c>
      <c r="K177" s="5">
        <f t="shared" si="57"/>
        <v>7734</v>
      </c>
      <c r="L177" s="10">
        <f t="shared" si="54"/>
        <v>56299.1</v>
      </c>
    </row>
    <row r="178" spans="1:12" ht="22.5" customHeight="1" x14ac:dyDescent="0.25">
      <c r="A178" s="48"/>
      <c r="B178" s="46"/>
      <c r="C178" s="37"/>
      <c r="D178" s="13" t="s">
        <v>7</v>
      </c>
      <c r="E178" s="5">
        <v>2760.2</v>
      </c>
      <c r="F178" s="5">
        <v>8281</v>
      </c>
      <c r="G178" s="5">
        <v>7733.9</v>
      </c>
      <c r="H178" s="5">
        <v>7812</v>
      </c>
      <c r="I178" s="5">
        <v>14244</v>
      </c>
      <c r="J178" s="5">
        <v>7734</v>
      </c>
      <c r="K178" s="25">
        <v>7734</v>
      </c>
      <c r="L178" s="10">
        <f t="shared" si="54"/>
        <v>56299.1</v>
      </c>
    </row>
    <row r="179" spans="1:12" ht="21" customHeight="1" x14ac:dyDescent="0.25">
      <c r="A179" s="48"/>
      <c r="B179" s="46"/>
      <c r="C179" s="37"/>
      <c r="D179" s="13" t="s">
        <v>14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10">
        <f t="shared" si="54"/>
        <v>0</v>
      </c>
    </row>
    <row r="180" spans="1:12" ht="20.25" customHeight="1" x14ac:dyDescent="0.25">
      <c r="A180" s="48"/>
      <c r="B180" s="46"/>
      <c r="C180" s="37"/>
      <c r="D180" s="13" t="s">
        <v>9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10">
        <f t="shared" si="54"/>
        <v>0</v>
      </c>
    </row>
    <row r="181" spans="1:12" ht="21" customHeight="1" x14ac:dyDescent="0.25">
      <c r="A181" s="48"/>
      <c r="B181" s="47"/>
      <c r="C181" s="38"/>
      <c r="D181" s="13" t="s">
        <v>10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10">
        <f t="shared" si="54"/>
        <v>0</v>
      </c>
    </row>
    <row r="182" spans="1:12" ht="21" customHeight="1" x14ac:dyDescent="0.25">
      <c r="A182" s="48" t="s">
        <v>65</v>
      </c>
      <c r="B182" s="45" t="s">
        <v>66</v>
      </c>
      <c r="C182" s="36" t="s">
        <v>71</v>
      </c>
      <c r="D182" s="13" t="s">
        <v>5</v>
      </c>
      <c r="E182" s="5">
        <f>E183+E184+E185+E186</f>
        <v>3504.2</v>
      </c>
      <c r="F182" s="5">
        <f t="shared" ref="F182:K182" si="58">F183+F184+F185+F186</f>
        <v>9916.1</v>
      </c>
      <c r="G182" s="5">
        <f t="shared" si="58"/>
        <v>9676.7999999999993</v>
      </c>
      <c r="H182" s="5">
        <f t="shared" si="58"/>
        <v>9196</v>
      </c>
      <c r="I182" s="5">
        <f t="shared" si="58"/>
        <v>9738.4</v>
      </c>
      <c r="J182" s="5">
        <f t="shared" si="58"/>
        <v>9738.4</v>
      </c>
      <c r="K182" s="5">
        <f t="shared" si="58"/>
        <v>9738.4</v>
      </c>
      <c r="L182" s="10">
        <f t="shared" si="54"/>
        <v>61508.3</v>
      </c>
    </row>
    <row r="183" spans="1:12" ht="21" customHeight="1" x14ac:dyDescent="0.25">
      <c r="A183" s="48"/>
      <c r="B183" s="46"/>
      <c r="C183" s="37"/>
      <c r="D183" s="13" t="s">
        <v>7</v>
      </c>
      <c r="E183" s="5">
        <v>3349.2</v>
      </c>
      <c r="F183" s="5">
        <v>9719.7999999999993</v>
      </c>
      <c r="G183" s="5">
        <v>9484.23</v>
      </c>
      <c r="H183" s="5">
        <v>9013</v>
      </c>
      <c r="I183" s="5">
        <v>9544.6</v>
      </c>
      <c r="J183" s="5">
        <v>9351.7999999999993</v>
      </c>
      <c r="K183" s="31">
        <v>8966.1</v>
      </c>
      <c r="L183" s="10">
        <f t="shared" si="54"/>
        <v>59428.73</v>
      </c>
    </row>
    <row r="184" spans="1:12" ht="21" customHeight="1" x14ac:dyDescent="0.25">
      <c r="A184" s="48"/>
      <c r="B184" s="46"/>
      <c r="C184" s="37"/>
      <c r="D184" s="13" t="s">
        <v>14</v>
      </c>
      <c r="E184" s="5">
        <v>119.9</v>
      </c>
      <c r="F184" s="5">
        <v>97.2</v>
      </c>
      <c r="G184" s="5">
        <v>95.8</v>
      </c>
      <c r="H184" s="5">
        <v>91</v>
      </c>
      <c r="I184" s="5">
        <v>96.4</v>
      </c>
      <c r="J184" s="5">
        <v>289.2</v>
      </c>
      <c r="K184" s="31">
        <v>674.9</v>
      </c>
      <c r="L184" s="10">
        <f t="shared" si="54"/>
        <v>1464.4</v>
      </c>
    </row>
    <row r="185" spans="1:12" ht="21" customHeight="1" x14ac:dyDescent="0.25">
      <c r="A185" s="48"/>
      <c r="B185" s="46"/>
      <c r="C185" s="37"/>
      <c r="D185" s="13" t="s">
        <v>9</v>
      </c>
      <c r="E185" s="5">
        <v>35.1</v>
      </c>
      <c r="F185" s="5">
        <v>99.1</v>
      </c>
      <c r="G185" s="5">
        <v>96.77</v>
      </c>
      <c r="H185" s="5">
        <v>92</v>
      </c>
      <c r="I185" s="5">
        <v>97.4</v>
      </c>
      <c r="J185" s="5">
        <v>97.4</v>
      </c>
      <c r="K185" s="25">
        <v>97.4</v>
      </c>
      <c r="L185" s="10">
        <f t="shared" si="54"/>
        <v>615.16999999999996</v>
      </c>
    </row>
    <row r="186" spans="1:12" ht="21" customHeight="1" x14ac:dyDescent="0.25">
      <c r="A186" s="48"/>
      <c r="B186" s="47"/>
      <c r="C186" s="38"/>
      <c r="D186" s="13" t="s">
        <v>10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10">
        <f t="shared" si="54"/>
        <v>0</v>
      </c>
    </row>
    <row r="187" spans="1:12" ht="21" customHeight="1" x14ac:dyDescent="0.25">
      <c r="A187" s="48" t="s">
        <v>67</v>
      </c>
      <c r="B187" s="45" t="s">
        <v>68</v>
      </c>
      <c r="C187" s="36" t="s">
        <v>126</v>
      </c>
      <c r="D187" s="13" t="s">
        <v>5</v>
      </c>
      <c r="E187" s="5">
        <f>E189</f>
        <v>111.6</v>
      </c>
      <c r="F187" s="5">
        <f t="shared" ref="F187:K187" si="59">F189</f>
        <v>414</v>
      </c>
      <c r="G187" s="5">
        <f t="shared" si="59"/>
        <v>480</v>
      </c>
      <c r="H187" s="5">
        <f t="shared" si="59"/>
        <v>777</v>
      </c>
      <c r="I187" s="5">
        <f t="shared" si="59"/>
        <v>793</v>
      </c>
      <c r="J187" s="5">
        <f t="shared" si="59"/>
        <v>793</v>
      </c>
      <c r="K187" s="5">
        <f t="shared" si="59"/>
        <v>793</v>
      </c>
      <c r="L187" s="10">
        <f t="shared" si="54"/>
        <v>4161.6000000000004</v>
      </c>
    </row>
    <row r="188" spans="1:12" ht="21" customHeight="1" x14ac:dyDescent="0.25">
      <c r="A188" s="48"/>
      <c r="B188" s="46"/>
      <c r="C188" s="37"/>
      <c r="D188" s="13" t="s">
        <v>7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10">
        <f t="shared" si="54"/>
        <v>0</v>
      </c>
    </row>
    <row r="189" spans="1:12" ht="21" customHeight="1" x14ac:dyDescent="0.25">
      <c r="A189" s="48"/>
      <c r="B189" s="46"/>
      <c r="C189" s="37"/>
      <c r="D189" s="13" t="s">
        <v>14</v>
      </c>
      <c r="E189" s="5">
        <v>111.6</v>
      </c>
      <c r="F189" s="5">
        <v>414</v>
      </c>
      <c r="G189" s="5">
        <v>480</v>
      </c>
      <c r="H189" s="5">
        <v>777</v>
      </c>
      <c r="I189" s="5">
        <v>793</v>
      </c>
      <c r="J189" s="5">
        <v>793</v>
      </c>
      <c r="K189" s="5">
        <v>793</v>
      </c>
      <c r="L189" s="10">
        <f t="shared" si="54"/>
        <v>4161.6000000000004</v>
      </c>
    </row>
    <row r="190" spans="1:12" ht="21" customHeight="1" x14ac:dyDescent="0.25">
      <c r="A190" s="48"/>
      <c r="B190" s="46"/>
      <c r="C190" s="37"/>
      <c r="D190" s="13" t="s">
        <v>9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10">
        <f t="shared" si="54"/>
        <v>0</v>
      </c>
    </row>
    <row r="191" spans="1:12" ht="34.5" customHeight="1" x14ac:dyDescent="0.25">
      <c r="A191" s="48"/>
      <c r="B191" s="47"/>
      <c r="C191" s="38"/>
      <c r="D191" s="13" t="s">
        <v>10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10">
        <f t="shared" si="54"/>
        <v>0</v>
      </c>
    </row>
    <row r="192" spans="1:12" ht="21.75" customHeight="1" x14ac:dyDescent="0.25">
      <c r="A192" s="48" t="s">
        <v>69</v>
      </c>
      <c r="B192" s="45" t="s">
        <v>70</v>
      </c>
      <c r="C192" s="36" t="s">
        <v>126</v>
      </c>
      <c r="D192" s="13" t="s">
        <v>5</v>
      </c>
      <c r="E192" s="25">
        <v>0</v>
      </c>
      <c r="F192" s="5">
        <f>F193+F194+F195+F196</f>
        <v>762</v>
      </c>
      <c r="G192" s="5">
        <f t="shared" ref="G192:K192" si="60">G193+G194+G195+G196</f>
        <v>850</v>
      </c>
      <c r="H192" s="5">
        <f t="shared" si="60"/>
        <v>830.4</v>
      </c>
      <c r="I192" s="5">
        <f t="shared" si="60"/>
        <v>935</v>
      </c>
      <c r="J192" s="5">
        <f t="shared" si="60"/>
        <v>935</v>
      </c>
      <c r="K192" s="5">
        <f t="shared" si="60"/>
        <v>935</v>
      </c>
      <c r="L192" s="10">
        <f t="shared" si="54"/>
        <v>5247.4</v>
      </c>
    </row>
    <row r="193" spans="1:12" ht="20.25" customHeight="1" x14ac:dyDescent="0.25">
      <c r="A193" s="48"/>
      <c r="B193" s="46"/>
      <c r="C193" s="37"/>
      <c r="D193" s="13" t="s">
        <v>7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10">
        <f t="shared" si="54"/>
        <v>0</v>
      </c>
    </row>
    <row r="194" spans="1:12" ht="21.75" customHeight="1" x14ac:dyDescent="0.25">
      <c r="A194" s="48"/>
      <c r="B194" s="46"/>
      <c r="C194" s="37"/>
      <c r="D194" s="13" t="s">
        <v>14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10">
        <f t="shared" si="54"/>
        <v>0</v>
      </c>
    </row>
    <row r="195" spans="1:12" ht="17.25" customHeight="1" x14ac:dyDescent="0.25">
      <c r="A195" s="48"/>
      <c r="B195" s="46"/>
      <c r="C195" s="37"/>
      <c r="D195" s="13" t="s">
        <v>9</v>
      </c>
      <c r="E195" s="25">
        <v>0</v>
      </c>
      <c r="F195" s="5">
        <v>762</v>
      </c>
      <c r="G195" s="5">
        <v>850</v>
      </c>
      <c r="H195" s="5">
        <v>830.4</v>
      </c>
      <c r="I195" s="25">
        <v>935</v>
      </c>
      <c r="J195" s="25">
        <v>935</v>
      </c>
      <c r="K195" s="25">
        <v>935</v>
      </c>
      <c r="L195" s="10">
        <f t="shared" si="54"/>
        <v>5247.4</v>
      </c>
    </row>
    <row r="196" spans="1:12" ht="17.25" customHeight="1" x14ac:dyDescent="0.25">
      <c r="A196" s="48"/>
      <c r="B196" s="47"/>
      <c r="C196" s="38"/>
      <c r="D196" s="13" t="s">
        <v>10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10">
        <f t="shared" si="54"/>
        <v>0</v>
      </c>
    </row>
    <row r="197" spans="1:12" ht="17.25" customHeight="1" x14ac:dyDescent="0.25">
      <c r="A197" s="48" t="s">
        <v>73</v>
      </c>
      <c r="B197" s="45" t="s">
        <v>72</v>
      </c>
      <c r="C197" s="36" t="s">
        <v>126</v>
      </c>
      <c r="D197" s="13" t="s">
        <v>5</v>
      </c>
      <c r="E197" s="25">
        <v>0</v>
      </c>
      <c r="F197" s="5">
        <f>F198+F199+F200+F201</f>
        <v>403.673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10">
        <f t="shared" si="54"/>
        <v>403.673</v>
      </c>
    </row>
    <row r="198" spans="1:12" ht="17.25" customHeight="1" x14ac:dyDescent="0.25">
      <c r="A198" s="48"/>
      <c r="B198" s="46"/>
      <c r="C198" s="37"/>
      <c r="D198" s="13" t="s">
        <v>7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10">
        <f t="shared" si="54"/>
        <v>0</v>
      </c>
    </row>
    <row r="199" spans="1:12" ht="17.25" customHeight="1" x14ac:dyDescent="0.25">
      <c r="A199" s="48"/>
      <c r="B199" s="46"/>
      <c r="C199" s="37"/>
      <c r="D199" s="13" t="s">
        <v>14</v>
      </c>
      <c r="E199" s="25">
        <v>0</v>
      </c>
      <c r="F199" s="5">
        <v>395.6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10">
        <f t="shared" si="54"/>
        <v>395.6</v>
      </c>
    </row>
    <row r="200" spans="1:12" ht="17.25" customHeight="1" x14ac:dyDescent="0.25">
      <c r="A200" s="48"/>
      <c r="B200" s="46"/>
      <c r="C200" s="37"/>
      <c r="D200" s="13" t="s">
        <v>9</v>
      </c>
      <c r="E200" s="25">
        <v>0</v>
      </c>
      <c r="F200" s="5">
        <v>8.0730000000000004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10">
        <f t="shared" si="54"/>
        <v>8.0730000000000004</v>
      </c>
    </row>
    <row r="201" spans="1:12" ht="17.25" customHeight="1" x14ac:dyDescent="0.25">
      <c r="A201" s="48"/>
      <c r="B201" s="47"/>
      <c r="C201" s="38"/>
      <c r="D201" s="13" t="s">
        <v>10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10">
        <f t="shared" si="54"/>
        <v>0</v>
      </c>
    </row>
    <row r="202" spans="1:12" ht="17.25" customHeight="1" x14ac:dyDescent="0.25">
      <c r="A202" s="48" t="s">
        <v>75</v>
      </c>
      <c r="B202" s="79" t="s">
        <v>77</v>
      </c>
      <c r="C202" s="36" t="s">
        <v>126</v>
      </c>
      <c r="D202" s="13" t="s">
        <v>5</v>
      </c>
      <c r="E202" s="25">
        <v>0</v>
      </c>
      <c r="F202" s="5">
        <f>F204</f>
        <v>24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10">
        <f t="shared" si="54"/>
        <v>24</v>
      </c>
    </row>
    <row r="203" spans="1:12" ht="17.25" customHeight="1" x14ac:dyDescent="0.25">
      <c r="A203" s="48"/>
      <c r="B203" s="80"/>
      <c r="C203" s="37"/>
      <c r="D203" s="13" t="s">
        <v>7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10">
        <f t="shared" si="54"/>
        <v>0</v>
      </c>
    </row>
    <row r="204" spans="1:12" ht="17.25" customHeight="1" x14ac:dyDescent="0.25">
      <c r="A204" s="48"/>
      <c r="B204" s="80"/>
      <c r="C204" s="37"/>
      <c r="D204" s="13" t="s">
        <v>14</v>
      </c>
      <c r="E204" s="25">
        <v>0</v>
      </c>
      <c r="F204" s="5">
        <v>24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10">
        <f t="shared" si="54"/>
        <v>24</v>
      </c>
    </row>
    <row r="205" spans="1:12" ht="17.25" customHeight="1" x14ac:dyDescent="0.25">
      <c r="A205" s="48"/>
      <c r="B205" s="80"/>
      <c r="C205" s="37"/>
      <c r="D205" s="13" t="s">
        <v>9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10">
        <f t="shared" si="54"/>
        <v>0</v>
      </c>
    </row>
    <row r="206" spans="1:12" ht="17.25" customHeight="1" x14ac:dyDescent="0.25">
      <c r="A206" s="48"/>
      <c r="B206" s="81"/>
      <c r="C206" s="38"/>
      <c r="D206" s="13" t="s">
        <v>10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10">
        <f t="shared" si="54"/>
        <v>0</v>
      </c>
    </row>
    <row r="207" spans="1:12" ht="17.25" customHeight="1" x14ac:dyDescent="0.25">
      <c r="A207" s="48" t="s">
        <v>79</v>
      </c>
      <c r="B207" s="45" t="s">
        <v>80</v>
      </c>
      <c r="C207" s="36" t="s">
        <v>126</v>
      </c>
      <c r="D207" s="13" t="s">
        <v>5</v>
      </c>
      <c r="E207" s="25">
        <v>0</v>
      </c>
      <c r="F207" s="25">
        <v>0</v>
      </c>
      <c r="G207" s="5">
        <f t="shared" ref="G207:I207" si="61">G208+G209+G210+G211</f>
        <v>3000</v>
      </c>
      <c r="H207" s="5">
        <f t="shared" si="61"/>
        <v>500</v>
      </c>
      <c r="I207" s="5">
        <f t="shared" si="61"/>
        <v>1250</v>
      </c>
      <c r="J207" s="25">
        <v>0</v>
      </c>
      <c r="K207" s="25">
        <v>0</v>
      </c>
      <c r="L207" s="10">
        <f t="shared" si="54"/>
        <v>4750</v>
      </c>
    </row>
    <row r="208" spans="1:12" ht="17.25" customHeight="1" x14ac:dyDescent="0.25">
      <c r="A208" s="48"/>
      <c r="B208" s="46"/>
      <c r="C208" s="37"/>
      <c r="D208" s="13" t="s">
        <v>7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10">
        <f t="shared" ref="L208:L271" si="62">E208+F208+G208+H208+I208+J208+K208</f>
        <v>0</v>
      </c>
    </row>
    <row r="209" spans="1:12" ht="17.25" customHeight="1" x14ac:dyDescent="0.25">
      <c r="A209" s="48"/>
      <c r="B209" s="46"/>
      <c r="C209" s="37"/>
      <c r="D209" s="13" t="s">
        <v>14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10">
        <f t="shared" si="62"/>
        <v>0</v>
      </c>
    </row>
    <row r="210" spans="1:12" ht="17.25" customHeight="1" x14ac:dyDescent="0.25">
      <c r="A210" s="48"/>
      <c r="B210" s="46"/>
      <c r="C210" s="37"/>
      <c r="D210" s="13" t="s">
        <v>9</v>
      </c>
      <c r="E210" s="25">
        <v>0</v>
      </c>
      <c r="F210" s="25">
        <v>0</v>
      </c>
      <c r="G210" s="5">
        <v>3000</v>
      </c>
      <c r="H210" s="25">
        <v>500</v>
      </c>
      <c r="I210" s="25">
        <v>1250</v>
      </c>
      <c r="J210" s="25">
        <v>0</v>
      </c>
      <c r="K210" s="25">
        <v>0</v>
      </c>
      <c r="L210" s="10">
        <f t="shared" si="62"/>
        <v>4750</v>
      </c>
    </row>
    <row r="211" spans="1:12" ht="17.25" customHeight="1" x14ac:dyDescent="0.25">
      <c r="A211" s="48"/>
      <c r="B211" s="47"/>
      <c r="C211" s="38"/>
      <c r="D211" s="13" t="s">
        <v>10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10">
        <f t="shared" si="62"/>
        <v>0</v>
      </c>
    </row>
    <row r="212" spans="1:12" ht="17.25" customHeight="1" x14ac:dyDescent="0.25">
      <c r="A212" s="48" t="s">
        <v>114</v>
      </c>
      <c r="B212" s="45" t="s">
        <v>115</v>
      </c>
      <c r="C212" s="36" t="s">
        <v>126</v>
      </c>
      <c r="D212" s="13" t="s">
        <v>5</v>
      </c>
      <c r="E212" s="25">
        <v>0</v>
      </c>
      <c r="F212" s="25">
        <v>0</v>
      </c>
      <c r="G212" s="25">
        <v>0</v>
      </c>
      <c r="H212" s="25">
        <f>H213+H214+H215+H216</f>
        <v>38.5</v>
      </c>
      <c r="I212" s="25">
        <v>0</v>
      </c>
      <c r="J212" s="25">
        <v>0</v>
      </c>
      <c r="K212" s="25">
        <v>0</v>
      </c>
      <c r="L212" s="10">
        <f t="shared" si="62"/>
        <v>38.5</v>
      </c>
    </row>
    <row r="213" spans="1:12" ht="17.25" customHeight="1" x14ac:dyDescent="0.25">
      <c r="A213" s="48"/>
      <c r="B213" s="46"/>
      <c r="C213" s="37"/>
      <c r="D213" s="13" t="s">
        <v>7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10">
        <f t="shared" si="62"/>
        <v>0</v>
      </c>
    </row>
    <row r="214" spans="1:12" ht="17.25" customHeight="1" x14ac:dyDescent="0.25">
      <c r="A214" s="48"/>
      <c r="B214" s="46"/>
      <c r="C214" s="37"/>
      <c r="D214" s="13" t="s">
        <v>14</v>
      </c>
      <c r="E214" s="25">
        <v>0</v>
      </c>
      <c r="F214" s="25">
        <v>0</v>
      </c>
      <c r="G214" s="25">
        <v>0</v>
      </c>
      <c r="H214" s="25">
        <v>38.1</v>
      </c>
      <c r="I214" s="25">
        <v>0</v>
      </c>
      <c r="J214" s="25">
        <v>0</v>
      </c>
      <c r="K214" s="25">
        <v>0</v>
      </c>
      <c r="L214" s="10">
        <f t="shared" si="62"/>
        <v>38.1</v>
      </c>
    </row>
    <row r="215" spans="1:12" ht="17.25" customHeight="1" x14ac:dyDescent="0.25">
      <c r="A215" s="48"/>
      <c r="B215" s="46"/>
      <c r="C215" s="37"/>
      <c r="D215" s="13" t="s">
        <v>9</v>
      </c>
      <c r="E215" s="25">
        <v>0</v>
      </c>
      <c r="F215" s="25">
        <v>0</v>
      </c>
      <c r="G215" s="25">
        <v>0</v>
      </c>
      <c r="H215" s="25">
        <v>0.4</v>
      </c>
      <c r="I215" s="25">
        <v>0</v>
      </c>
      <c r="J215" s="25">
        <v>0</v>
      </c>
      <c r="K215" s="25">
        <v>0</v>
      </c>
      <c r="L215" s="10">
        <f t="shared" si="62"/>
        <v>0.4</v>
      </c>
    </row>
    <row r="216" spans="1:12" ht="17.25" customHeight="1" x14ac:dyDescent="0.25">
      <c r="A216" s="48"/>
      <c r="B216" s="47"/>
      <c r="C216" s="38"/>
      <c r="D216" s="13" t="s">
        <v>10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10">
        <f t="shared" si="62"/>
        <v>0</v>
      </c>
    </row>
    <row r="217" spans="1:12" ht="15" customHeight="1" x14ac:dyDescent="0.25">
      <c r="A217" s="55" t="s">
        <v>37</v>
      </c>
      <c r="B217" s="56" t="s">
        <v>41</v>
      </c>
      <c r="C217" s="36" t="s">
        <v>126</v>
      </c>
      <c r="D217" s="11" t="s">
        <v>5</v>
      </c>
      <c r="E217" s="8">
        <f>E218+E219+E220+E221</f>
        <v>6719</v>
      </c>
      <c r="F217" s="8">
        <f>F218+F219+F220+F221</f>
        <v>7673.3</v>
      </c>
      <c r="G217" s="8">
        <f t="shared" ref="G217:H217" si="63">G218+G219+G220+G221</f>
        <v>8337.5</v>
      </c>
      <c r="H217" s="8">
        <f t="shared" si="63"/>
        <v>9179.9</v>
      </c>
      <c r="I217" s="8">
        <f>I218+I219+I220+I221</f>
        <v>10811.2</v>
      </c>
      <c r="J217" s="8">
        <f t="shared" ref="J217:K217" si="64">J218+J219+J220+J221</f>
        <v>8151.9</v>
      </c>
      <c r="K217" s="8">
        <f t="shared" si="64"/>
        <v>8151.9</v>
      </c>
      <c r="L217" s="10">
        <f t="shared" si="62"/>
        <v>59024.7</v>
      </c>
    </row>
    <row r="218" spans="1:12" ht="15" customHeight="1" x14ac:dyDescent="0.25">
      <c r="A218" s="40"/>
      <c r="B218" s="57"/>
      <c r="C218" s="37"/>
      <c r="D218" s="11" t="s">
        <v>7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10">
        <f t="shared" si="62"/>
        <v>0</v>
      </c>
    </row>
    <row r="219" spans="1:12" ht="15" customHeight="1" x14ac:dyDescent="0.25">
      <c r="A219" s="40"/>
      <c r="B219" s="57"/>
      <c r="C219" s="37"/>
      <c r="D219" s="11" t="s">
        <v>14</v>
      </c>
      <c r="E219" s="8">
        <f>E234</f>
        <v>39</v>
      </c>
      <c r="F219" s="26">
        <v>0</v>
      </c>
      <c r="G219" s="26">
        <v>0</v>
      </c>
      <c r="H219" s="26">
        <f>H229</f>
        <v>40</v>
      </c>
      <c r="I219" s="26">
        <f t="shared" ref="I219:K219" si="65">I229</f>
        <v>100</v>
      </c>
      <c r="J219" s="26">
        <f t="shared" si="65"/>
        <v>0</v>
      </c>
      <c r="K219" s="26">
        <f t="shared" si="65"/>
        <v>0</v>
      </c>
      <c r="L219" s="10">
        <f t="shared" si="62"/>
        <v>179</v>
      </c>
    </row>
    <row r="220" spans="1:12" ht="15" customHeight="1" x14ac:dyDescent="0.25">
      <c r="A220" s="40"/>
      <c r="B220" s="57"/>
      <c r="C220" s="37"/>
      <c r="D220" s="11" t="s">
        <v>9</v>
      </c>
      <c r="E220" s="8">
        <f>E225+E235</f>
        <v>6680</v>
      </c>
      <c r="F220" s="8">
        <f t="shared" ref="F220:G220" si="66">F225+F235</f>
        <v>7673.3</v>
      </c>
      <c r="G220" s="8">
        <f t="shared" si="66"/>
        <v>8337.5</v>
      </c>
      <c r="H220" s="8">
        <f>H225+H235+H240+H245</f>
        <v>9139.9</v>
      </c>
      <c r="I220" s="8">
        <f t="shared" ref="I220:K220" si="67">I225+I235+I240+I245</f>
        <v>10711.2</v>
      </c>
      <c r="J220" s="8">
        <f t="shared" si="67"/>
        <v>8151.9</v>
      </c>
      <c r="K220" s="8">
        <f t="shared" si="67"/>
        <v>8151.9</v>
      </c>
      <c r="L220" s="10">
        <f t="shared" si="62"/>
        <v>58845.7</v>
      </c>
    </row>
    <row r="221" spans="1:12" ht="30.75" customHeight="1" x14ac:dyDescent="0.25">
      <c r="A221" s="41"/>
      <c r="B221" s="58"/>
      <c r="C221" s="38"/>
      <c r="D221" s="11" t="s">
        <v>10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10">
        <f t="shared" si="62"/>
        <v>0</v>
      </c>
    </row>
    <row r="222" spans="1:12" ht="15" customHeight="1" x14ac:dyDescent="0.25">
      <c r="A222" s="59" t="s">
        <v>38</v>
      </c>
      <c r="B222" s="36" t="s">
        <v>101</v>
      </c>
      <c r="C222" s="36" t="s">
        <v>128</v>
      </c>
      <c r="D222" s="11" t="s">
        <v>5</v>
      </c>
      <c r="E222" s="5">
        <f>E223+E224+E225</f>
        <v>6680</v>
      </c>
      <c r="F222" s="5">
        <f t="shared" ref="F222:K222" si="68">F223+F224+F225</f>
        <v>7673.3</v>
      </c>
      <c r="G222" s="5">
        <f t="shared" si="68"/>
        <v>8337.5</v>
      </c>
      <c r="H222" s="5">
        <f t="shared" si="68"/>
        <v>9089.9</v>
      </c>
      <c r="I222" s="5">
        <f t="shared" si="68"/>
        <v>10711.2</v>
      </c>
      <c r="J222" s="5">
        <f t="shared" si="68"/>
        <v>8151.9</v>
      </c>
      <c r="K222" s="5">
        <f t="shared" si="68"/>
        <v>8151.9</v>
      </c>
      <c r="L222" s="10">
        <f t="shared" si="62"/>
        <v>58795.7</v>
      </c>
    </row>
    <row r="223" spans="1:12" ht="17.25" customHeight="1" x14ac:dyDescent="0.25">
      <c r="A223" s="40"/>
      <c r="B223" s="37"/>
      <c r="C223" s="37"/>
      <c r="D223" s="11" t="s">
        <v>7</v>
      </c>
      <c r="E223" s="25">
        <v>0</v>
      </c>
      <c r="F223" s="25">
        <v>0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10">
        <f t="shared" si="62"/>
        <v>0</v>
      </c>
    </row>
    <row r="224" spans="1:12" ht="15" customHeight="1" x14ac:dyDescent="0.25">
      <c r="A224" s="40"/>
      <c r="B224" s="37"/>
      <c r="C224" s="37"/>
      <c r="D224" s="11" t="s">
        <v>14</v>
      </c>
      <c r="E224" s="25">
        <v>0</v>
      </c>
      <c r="F224" s="25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10">
        <f t="shared" si="62"/>
        <v>0</v>
      </c>
    </row>
    <row r="225" spans="1:12" ht="15" customHeight="1" x14ac:dyDescent="0.25">
      <c r="A225" s="40"/>
      <c r="B225" s="37"/>
      <c r="C225" s="37"/>
      <c r="D225" s="11" t="s">
        <v>9</v>
      </c>
      <c r="E225" s="5">
        <v>6680</v>
      </c>
      <c r="F225" s="5">
        <v>7673.3</v>
      </c>
      <c r="G225" s="5">
        <v>8337.5</v>
      </c>
      <c r="H225" s="5">
        <v>9089.9</v>
      </c>
      <c r="I225" s="5">
        <v>10711.2</v>
      </c>
      <c r="J225" s="5">
        <v>8151.9</v>
      </c>
      <c r="K225" s="5">
        <v>8151.9</v>
      </c>
      <c r="L225" s="10">
        <f t="shared" si="62"/>
        <v>58795.7</v>
      </c>
    </row>
    <row r="226" spans="1:12" ht="21" customHeight="1" x14ac:dyDescent="0.25">
      <c r="A226" s="41"/>
      <c r="B226" s="38"/>
      <c r="C226" s="38"/>
      <c r="D226" s="11" t="s">
        <v>10</v>
      </c>
      <c r="E226" s="25">
        <v>0</v>
      </c>
      <c r="F226" s="25">
        <v>0</v>
      </c>
      <c r="G226" s="25">
        <v>0</v>
      </c>
      <c r="H226" s="25">
        <v>0</v>
      </c>
      <c r="I226" s="25">
        <v>0</v>
      </c>
      <c r="J226" s="25">
        <v>0</v>
      </c>
      <c r="K226" s="25">
        <v>0</v>
      </c>
      <c r="L226" s="10">
        <f t="shared" si="62"/>
        <v>0</v>
      </c>
    </row>
    <row r="227" spans="1:12" ht="13.5" customHeight="1" x14ac:dyDescent="0.25">
      <c r="A227" s="39" t="s">
        <v>39</v>
      </c>
      <c r="B227" s="36" t="s">
        <v>102</v>
      </c>
      <c r="C227" s="36" t="s">
        <v>128</v>
      </c>
      <c r="D227" s="11" t="s">
        <v>5</v>
      </c>
      <c r="E227" s="25">
        <v>0</v>
      </c>
      <c r="F227" s="25">
        <v>0</v>
      </c>
      <c r="G227" s="25">
        <v>0</v>
      </c>
      <c r="H227" s="25">
        <f>H229</f>
        <v>40</v>
      </c>
      <c r="I227" s="25">
        <f t="shared" ref="I227:K227" si="69">I229</f>
        <v>100</v>
      </c>
      <c r="J227" s="25">
        <f t="shared" si="69"/>
        <v>0</v>
      </c>
      <c r="K227" s="25">
        <f t="shared" si="69"/>
        <v>0</v>
      </c>
      <c r="L227" s="10">
        <f t="shared" si="62"/>
        <v>140</v>
      </c>
    </row>
    <row r="228" spans="1:12" ht="14.25" customHeight="1" x14ac:dyDescent="0.25">
      <c r="A228" s="40"/>
      <c r="B228" s="37"/>
      <c r="C228" s="37"/>
      <c r="D228" s="11" t="s">
        <v>7</v>
      </c>
      <c r="E228" s="25">
        <v>0</v>
      </c>
      <c r="F228" s="25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10">
        <f t="shared" si="62"/>
        <v>0</v>
      </c>
    </row>
    <row r="229" spans="1:12" ht="15" customHeight="1" x14ac:dyDescent="0.25">
      <c r="A229" s="40"/>
      <c r="B229" s="37"/>
      <c r="C229" s="37"/>
      <c r="D229" s="11" t="s">
        <v>14</v>
      </c>
      <c r="E229" s="25">
        <v>0</v>
      </c>
      <c r="F229" s="25">
        <v>0</v>
      </c>
      <c r="G229" s="25">
        <v>0</v>
      </c>
      <c r="H229" s="25">
        <v>40</v>
      </c>
      <c r="I229" s="25">
        <v>100</v>
      </c>
      <c r="J229" s="25">
        <v>0</v>
      </c>
      <c r="K229" s="25">
        <v>0</v>
      </c>
      <c r="L229" s="10">
        <f t="shared" si="62"/>
        <v>140</v>
      </c>
    </row>
    <row r="230" spans="1:12" ht="15" customHeight="1" x14ac:dyDescent="0.25">
      <c r="A230" s="40"/>
      <c r="B230" s="37"/>
      <c r="C230" s="37"/>
      <c r="D230" s="11" t="s">
        <v>9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10">
        <f t="shared" si="62"/>
        <v>0</v>
      </c>
    </row>
    <row r="231" spans="1:12" ht="45" customHeight="1" x14ac:dyDescent="0.25">
      <c r="A231" s="41"/>
      <c r="B231" s="38"/>
      <c r="C231" s="38"/>
      <c r="D231" s="11" t="s">
        <v>10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10">
        <f t="shared" si="62"/>
        <v>0</v>
      </c>
    </row>
    <row r="232" spans="1:12" ht="14.25" customHeight="1" x14ac:dyDescent="0.25">
      <c r="A232" s="48" t="s">
        <v>40</v>
      </c>
      <c r="B232" s="45" t="s">
        <v>103</v>
      </c>
      <c r="C232" s="36" t="s">
        <v>128</v>
      </c>
      <c r="D232" s="11" t="s">
        <v>5</v>
      </c>
      <c r="E232" s="5">
        <f>E234+E235</f>
        <v>39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10">
        <f t="shared" si="62"/>
        <v>39</v>
      </c>
    </row>
    <row r="233" spans="1:12" ht="14.25" customHeight="1" x14ac:dyDescent="0.25">
      <c r="A233" s="48"/>
      <c r="B233" s="46"/>
      <c r="C233" s="37"/>
      <c r="D233" s="11" t="s">
        <v>7</v>
      </c>
      <c r="E233" s="25">
        <v>0</v>
      </c>
      <c r="F233" s="25">
        <v>0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10">
        <f t="shared" si="62"/>
        <v>0</v>
      </c>
    </row>
    <row r="234" spans="1:12" ht="14.25" customHeight="1" x14ac:dyDescent="0.25">
      <c r="A234" s="48"/>
      <c r="B234" s="46"/>
      <c r="C234" s="37"/>
      <c r="D234" s="11" t="s">
        <v>14</v>
      </c>
      <c r="E234" s="5">
        <v>39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10">
        <f t="shared" si="62"/>
        <v>39</v>
      </c>
    </row>
    <row r="235" spans="1:12" ht="14.25" customHeight="1" x14ac:dyDescent="0.25">
      <c r="A235" s="48"/>
      <c r="B235" s="46"/>
      <c r="C235" s="37"/>
      <c r="D235" s="11" t="s">
        <v>9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10">
        <f t="shared" si="62"/>
        <v>0</v>
      </c>
    </row>
    <row r="236" spans="1:12" ht="60.75" customHeight="1" x14ac:dyDescent="0.25">
      <c r="A236" s="48"/>
      <c r="B236" s="47"/>
      <c r="C236" s="38"/>
      <c r="D236" s="11" t="s">
        <v>10</v>
      </c>
      <c r="E236" s="25">
        <v>0</v>
      </c>
      <c r="F236" s="25">
        <v>0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10">
        <f t="shared" si="62"/>
        <v>0</v>
      </c>
    </row>
    <row r="237" spans="1:12" ht="16.5" customHeight="1" x14ac:dyDescent="0.25">
      <c r="A237" s="21" t="s">
        <v>78</v>
      </c>
      <c r="B237" s="45" t="s">
        <v>104</v>
      </c>
      <c r="C237" s="66" t="s">
        <v>128</v>
      </c>
      <c r="D237" s="11" t="s">
        <v>5</v>
      </c>
      <c r="E237" s="25">
        <v>0</v>
      </c>
      <c r="F237" s="25">
        <v>0</v>
      </c>
      <c r="G237" s="25">
        <v>0</v>
      </c>
      <c r="H237" s="25">
        <v>0</v>
      </c>
      <c r="I237" s="25">
        <v>0</v>
      </c>
      <c r="J237" s="25">
        <v>0</v>
      </c>
      <c r="K237" s="25">
        <v>0</v>
      </c>
      <c r="L237" s="10">
        <f t="shared" si="62"/>
        <v>0</v>
      </c>
    </row>
    <row r="238" spans="1:12" ht="19.5" customHeight="1" x14ac:dyDescent="0.25">
      <c r="A238" s="22"/>
      <c r="B238" s="46"/>
      <c r="C238" s="67"/>
      <c r="D238" s="11" t="s">
        <v>7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10">
        <f t="shared" si="62"/>
        <v>0</v>
      </c>
    </row>
    <row r="239" spans="1:12" ht="21" customHeight="1" x14ac:dyDescent="0.25">
      <c r="A239" s="22"/>
      <c r="B239" s="46"/>
      <c r="C239" s="67"/>
      <c r="D239" s="11" t="s">
        <v>14</v>
      </c>
      <c r="E239" s="25">
        <v>0</v>
      </c>
      <c r="F239" s="25">
        <v>0</v>
      </c>
      <c r="G239" s="25">
        <v>0</v>
      </c>
      <c r="H239" s="25">
        <v>0</v>
      </c>
      <c r="I239" s="25">
        <v>0</v>
      </c>
      <c r="J239" s="25">
        <v>0</v>
      </c>
      <c r="K239" s="25">
        <v>0</v>
      </c>
      <c r="L239" s="10">
        <f t="shared" si="62"/>
        <v>0</v>
      </c>
    </row>
    <row r="240" spans="1:12" ht="21.75" customHeight="1" x14ac:dyDescent="0.25">
      <c r="A240" s="22"/>
      <c r="B240" s="46"/>
      <c r="C240" s="67"/>
      <c r="D240" s="11" t="s">
        <v>9</v>
      </c>
      <c r="E240" s="25">
        <v>0</v>
      </c>
      <c r="F240" s="25">
        <v>0</v>
      </c>
      <c r="G240" s="25">
        <v>0</v>
      </c>
      <c r="H240" s="25">
        <v>0</v>
      </c>
      <c r="I240" s="25">
        <v>0</v>
      </c>
      <c r="J240" s="25">
        <v>0</v>
      </c>
      <c r="K240" s="25">
        <v>0</v>
      </c>
      <c r="L240" s="10">
        <f t="shared" si="62"/>
        <v>0</v>
      </c>
    </row>
    <row r="241" spans="1:12" ht="31.5" customHeight="1" x14ac:dyDescent="0.25">
      <c r="A241" s="23"/>
      <c r="B241" s="47"/>
      <c r="C241" s="68"/>
      <c r="D241" s="11" t="s">
        <v>10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10">
        <f t="shared" si="62"/>
        <v>0</v>
      </c>
    </row>
    <row r="242" spans="1:12" ht="31.5" customHeight="1" x14ac:dyDescent="0.25">
      <c r="A242" s="27" t="s">
        <v>117</v>
      </c>
      <c r="B242" s="45" t="s">
        <v>118</v>
      </c>
      <c r="C242" s="66" t="s">
        <v>128</v>
      </c>
      <c r="D242" s="11" t="s">
        <v>5</v>
      </c>
      <c r="E242" s="25">
        <v>0</v>
      </c>
      <c r="F242" s="25">
        <v>0</v>
      </c>
      <c r="G242" s="25">
        <v>0</v>
      </c>
      <c r="H242" s="25">
        <f>H243+H244+H245+H246</f>
        <v>50</v>
      </c>
      <c r="I242" s="25">
        <v>0</v>
      </c>
      <c r="J242" s="25">
        <v>0</v>
      </c>
      <c r="K242" s="25">
        <v>0</v>
      </c>
      <c r="L242" s="10">
        <f t="shared" si="62"/>
        <v>50</v>
      </c>
    </row>
    <row r="243" spans="1:12" ht="31.5" customHeight="1" x14ac:dyDescent="0.25">
      <c r="A243" s="28"/>
      <c r="B243" s="46"/>
      <c r="C243" s="67"/>
      <c r="D243" s="11" t="s">
        <v>7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10">
        <f t="shared" si="62"/>
        <v>0</v>
      </c>
    </row>
    <row r="244" spans="1:12" ht="31.5" customHeight="1" x14ac:dyDescent="0.25">
      <c r="A244" s="28"/>
      <c r="B244" s="46"/>
      <c r="C244" s="67"/>
      <c r="D244" s="11" t="s">
        <v>14</v>
      </c>
      <c r="E244" s="25">
        <v>0</v>
      </c>
      <c r="F244" s="25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10">
        <f t="shared" si="62"/>
        <v>0</v>
      </c>
    </row>
    <row r="245" spans="1:12" ht="31.5" customHeight="1" x14ac:dyDescent="0.25">
      <c r="A245" s="28"/>
      <c r="B245" s="46"/>
      <c r="C245" s="67"/>
      <c r="D245" s="11" t="s">
        <v>9</v>
      </c>
      <c r="E245" s="25">
        <v>0</v>
      </c>
      <c r="F245" s="25">
        <v>0</v>
      </c>
      <c r="G245" s="25">
        <v>0</v>
      </c>
      <c r="H245" s="25">
        <v>50</v>
      </c>
      <c r="I245" s="25">
        <v>0</v>
      </c>
      <c r="J245" s="25">
        <v>0</v>
      </c>
      <c r="K245" s="25">
        <v>0</v>
      </c>
      <c r="L245" s="10">
        <f t="shared" si="62"/>
        <v>50</v>
      </c>
    </row>
    <row r="246" spans="1:12" ht="31.5" customHeight="1" x14ac:dyDescent="0.25">
      <c r="A246" s="29"/>
      <c r="B246" s="47"/>
      <c r="C246" s="68"/>
      <c r="D246" s="11" t="s">
        <v>10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10">
        <f t="shared" si="62"/>
        <v>0</v>
      </c>
    </row>
    <row r="247" spans="1:12" ht="27" customHeight="1" x14ac:dyDescent="0.25">
      <c r="A247" s="55" t="s">
        <v>59</v>
      </c>
      <c r="B247" s="56" t="s">
        <v>58</v>
      </c>
      <c r="C247" s="36" t="s">
        <v>128</v>
      </c>
      <c r="D247" s="11" t="s">
        <v>5</v>
      </c>
      <c r="E247" s="8">
        <f>E248+E249+E250+E251</f>
        <v>4971.7</v>
      </c>
      <c r="F247" s="8">
        <f>F248+F249+F250+F251</f>
        <v>1167.8</v>
      </c>
      <c r="G247" s="8">
        <f t="shared" ref="G247:H247" si="70">G248+G249+G250+G251</f>
        <v>2040.6000000000001</v>
      </c>
      <c r="H247" s="8">
        <f t="shared" si="70"/>
        <v>2550.8000000000002</v>
      </c>
      <c r="I247" s="26">
        <f>I248+I249+I250</f>
        <v>1450</v>
      </c>
      <c r="J247" s="26">
        <v>0</v>
      </c>
      <c r="K247" s="26">
        <v>0</v>
      </c>
      <c r="L247" s="10">
        <f t="shared" si="62"/>
        <v>12180.900000000001</v>
      </c>
    </row>
    <row r="248" spans="1:12" ht="23.25" customHeight="1" x14ac:dyDescent="0.25">
      <c r="A248" s="40"/>
      <c r="B248" s="57"/>
      <c r="C248" s="37"/>
      <c r="D248" s="11" t="s">
        <v>7</v>
      </c>
      <c r="E248" s="8">
        <f>E253+E258</f>
        <v>4872</v>
      </c>
      <c r="F248" s="8">
        <f t="shared" ref="F248" si="71">F253+F258</f>
        <v>1144.5</v>
      </c>
      <c r="G248" s="8">
        <f>G253+G258+G263</f>
        <v>1999.99</v>
      </c>
      <c r="H248" s="8">
        <f>H253+H258+H263</f>
        <v>2500</v>
      </c>
      <c r="I248" s="26">
        <f>I263</f>
        <v>1421.1</v>
      </c>
      <c r="J248" s="26">
        <v>0</v>
      </c>
      <c r="K248" s="26">
        <v>0</v>
      </c>
      <c r="L248" s="10">
        <f t="shared" si="62"/>
        <v>11937.59</v>
      </c>
    </row>
    <row r="249" spans="1:12" ht="21.75" customHeight="1" x14ac:dyDescent="0.25">
      <c r="A249" s="40"/>
      <c r="B249" s="57"/>
      <c r="C249" s="37"/>
      <c r="D249" s="11" t="s">
        <v>14</v>
      </c>
      <c r="E249" s="8">
        <f>E254+E259</f>
        <v>50</v>
      </c>
      <c r="F249" s="8">
        <f t="shared" ref="F249" si="72">F254+F259</f>
        <v>11.6</v>
      </c>
      <c r="G249" s="8">
        <f t="shared" ref="G249:H250" si="73">G254+G259+G264</f>
        <v>20.2</v>
      </c>
      <c r="H249" s="8">
        <f t="shared" si="73"/>
        <v>25.3</v>
      </c>
      <c r="I249" s="26">
        <f t="shared" ref="I249:I250" si="74">I264</f>
        <v>14.4</v>
      </c>
      <c r="J249" s="26">
        <v>0</v>
      </c>
      <c r="K249" s="26">
        <v>0</v>
      </c>
      <c r="L249" s="10">
        <f t="shared" si="62"/>
        <v>121.5</v>
      </c>
    </row>
    <row r="250" spans="1:12" ht="26.25" customHeight="1" x14ac:dyDescent="0.25">
      <c r="A250" s="40"/>
      <c r="B250" s="57"/>
      <c r="C250" s="37"/>
      <c r="D250" s="11" t="s">
        <v>9</v>
      </c>
      <c r="E250" s="8">
        <f>E255+E260</f>
        <v>49.7</v>
      </c>
      <c r="F250" s="8">
        <f t="shared" ref="F250" si="75">F255+F260</f>
        <v>11.7</v>
      </c>
      <c r="G250" s="8">
        <f t="shared" si="73"/>
        <v>20.41</v>
      </c>
      <c r="H250" s="8">
        <f t="shared" si="73"/>
        <v>25.5</v>
      </c>
      <c r="I250" s="26">
        <f t="shared" si="74"/>
        <v>14.5</v>
      </c>
      <c r="J250" s="26">
        <v>0</v>
      </c>
      <c r="K250" s="26">
        <v>0</v>
      </c>
      <c r="L250" s="10">
        <f t="shared" si="62"/>
        <v>121.81</v>
      </c>
    </row>
    <row r="251" spans="1:12" ht="27" customHeight="1" x14ac:dyDescent="0.25">
      <c r="A251" s="41"/>
      <c r="B251" s="58"/>
      <c r="C251" s="38"/>
      <c r="D251" s="11" t="s">
        <v>10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6">
        <v>0</v>
      </c>
      <c r="K251" s="26">
        <v>0</v>
      </c>
      <c r="L251" s="10">
        <f t="shared" si="62"/>
        <v>0</v>
      </c>
    </row>
    <row r="252" spans="1:12" ht="27" customHeight="1" x14ac:dyDescent="0.25">
      <c r="A252" s="33" t="s">
        <v>60</v>
      </c>
      <c r="B252" s="36" t="s">
        <v>105</v>
      </c>
      <c r="C252" s="36" t="s">
        <v>126</v>
      </c>
      <c r="D252" s="11" t="s">
        <v>5</v>
      </c>
      <c r="E252" s="5">
        <f>E253+E254+E255+E256</f>
        <v>1262.5999999999999</v>
      </c>
      <c r="F252" s="5">
        <f t="shared" ref="F252:G252" si="76">F253+F254+F255+F256</f>
        <v>612.20000000000005</v>
      </c>
      <c r="G252" s="5">
        <f t="shared" si="76"/>
        <v>2040.6000000000001</v>
      </c>
      <c r="H252" s="25">
        <v>0</v>
      </c>
      <c r="I252" s="25">
        <v>0</v>
      </c>
      <c r="J252" s="25">
        <v>0</v>
      </c>
      <c r="K252" s="25">
        <v>0</v>
      </c>
      <c r="L252" s="10">
        <f t="shared" si="62"/>
        <v>3915.4</v>
      </c>
    </row>
    <row r="253" spans="1:12" ht="27" customHeight="1" x14ac:dyDescent="0.25">
      <c r="A253" s="34"/>
      <c r="B253" s="37"/>
      <c r="C253" s="37"/>
      <c r="D253" s="11" t="s">
        <v>7</v>
      </c>
      <c r="E253" s="5">
        <v>1237</v>
      </c>
      <c r="F253" s="5">
        <v>600</v>
      </c>
      <c r="G253" s="5">
        <v>1999.99</v>
      </c>
      <c r="H253" s="25">
        <v>0</v>
      </c>
      <c r="I253" s="25">
        <v>0</v>
      </c>
      <c r="J253" s="25">
        <v>0</v>
      </c>
      <c r="K253" s="25">
        <v>0</v>
      </c>
      <c r="L253" s="10">
        <f t="shared" si="62"/>
        <v>3836.99</v>
      </c>
    </row>
    <row r="254" spans="1:12" ht="27" customHeight="1" x14ac:dyDescent="0.25">
      <c r="A254" s="34"/>
      <c r="B254" s="37"/>
      <c r="C254" s="37"/>
      <c r="D254" s="11" t="s">
        <v>14</v>
      </c>
      <c r="E254" s="5">
        <v>13</v>
      </c>
      <c r="F254" s="5">
        <v>6.1</v>
      </c>
      <c r="G254" s="5">
        <v>20.2</v>
      </c>
      <c r="H254" s="25">
        <v>0</v>
      </c>
      <c r="I254" s="25">
        <v>0</v>
      </c>
      <c r="J254" s="25">
        <v>0</v>
      </c>
      <c r="K254" s="25">
        <v>0</v>
      </c>
      <c r="L254" s="10">
        <f t="shared" si="62"/>
        <v>39.299999999999997</v>
      </c>
    </row>
    <row r="255" spans="1:12" ht="27" customHeight="1" x14ac:dyDescent="0.25">
      <c r="A255" s="34"/>
      <c r="B255" s="37"/>
      <c r="C255" s="37"/>
      <c r="D255" s="11" t="s">
        <v>9</v>
      </c>
      <c r="E255" s="5">
        <v>12.6</v>
      </c>
      <c r="F255" s="5">
        <v>6.1</v>
      </c>
      <c r="G255" s="5">
        <v>20.41</v>
      </c>
      <c r="H255" s="25">
        <v>0</v>
      </c>
      <c r="I255" s="25">
        <v>0</v>
      </c>
      <c r="J255" s="25">
        <v>0</v>
      </c>
      <c r="K255" s="25">
        <v>0</v>
      </c>
      <c r="L255" s="10">
        <f t="shared" si="62"/>
        <v>39.11</v>
      </c>
    </row>
    <row r="256" spans="1:12" ht="27" customHeight="1" x14ac:dyDescent="0.25">
      <c r="A256" s="35"/>
      <c r="B256" s="38"/>
      <c r="C256" s="38"/>
      <c r="D256" s="11" t="s">
        <v>10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10">
        <f t="shared" si="62"/>
        <v>0</v>
      </c>
    </row>
    <row r="257" spans="1:12" ht="27" customHeight="1" x14ac:dyDescent="0.25">
      <c r="A257" s="48" t="s">
        <v>61</v>
      </c>
      <c r="B257" s="45" t="s">
        <v>62</v>
      </c>
      <c r="C257" s="36" t="s">
        <v>126</v>
      </c>
      <c r="D257" s="13" t="s">
        <v>5</v>
      </c>
      <c r="E257" s="5">
        <f>E258+E259+E260</f>
        <v>3709.1</v>
      </c>
      <c r="F257" s="5">
        <f t="shared" ref="F257" si="77">F258+F259+F260</f>
        <v>555.6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10">
        <f t="shared" si="62"/>
        <v>4264.7</v>
      </c>
    </row>
    <row r="258" spans="1:12" ht="27" customHeight="1" x14ac:dyDescent="0.25">
      <c r="A258" s="48"/>
      <c r="B258" s="46"/>
      <c r="C258" s="37"/>
      <c r="D258" s="13" t="s">
        <v>7</v>
      </c>
      <c r="E258" s="5">
        <v>3635</v>
      </c>
      <c r="F258" s="5">
        <v>544.5</v>
      </c>
      <c r="G258" s="25">
        <v>0</v>
      </c>
      <c r="H258" s="25">
        <v>0</v>
      </c>
      <c r="I258" s="25">
        <v>0</v>
      </c>
      <c r="J258" s="25">
        <v>0</v>
      </c>
      <c r="K258" s="25">
        <v>0</v>
      </c>
      <c r="L258" s="10">
        <f t="shared" si="62"/>
        <v>4179.5</v>
      </c>
    </row>
    <row r="259" spans="1:12" ht="27" customHeight="1" x14ac:dyDescent="0.25">
      <c r="A259" s="48"/>
      <c r="B259" s="46"/>
      <c r="C259" s="37"/>
      <c r="D259" s="13" t="s">
        <v>14</v>
      </c>
      <c r="E259" s="5">
        <v>37</v>
      </c>
      <c r="F259" s="5">
        <v>5.5</v>
      </c>
      <c r="G259" s="25">
        <v>0</v>
      </c>
      <c r="H259" s="25">
        <v>0</v>
      </c>
      <c r="I259" s="25">
        <v>0</v>
      </c>
      <c r="J259" s="25">
        <v>0</v>
      </c>
      <c r="K259" s="25">
        <v>0</v>
      </c>
      <c r="L259" s="10">
        <f t="shared" si="62"/>
        <v>42.5</v>
      </c>
    </row>
    <row r="260" spans="1:12" ht="27" customHeight="1" x14ac:dyDescent="0.25">
      <c r="A260" s="48"/>
      <c r="B260" s="46"/>
      <c r="C260" s="37"/>
      <c r="D260" s="13" t="s">
        <v>9</v>
      </c>
      <c r="E260" s="5">
        <v>37.1</v>
      </c>
      <c r="F260" s="5">
        <v>5.6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10">
        <f t="shared" si="62"/>
        <v>42.7</v>
      </c>
    </row>
    <row r="261" spans="1:12" ht="27" customHeight="1" x14ac:dyDescent="0.25">
      <c r="A261" s="48"/>
      <c r="B261" s="47"/>
      <c r="C261" s="38"/>
      <c r="D261" s="13" t="s">
        <v>10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10">
        <f t="shared" si="62"/>
        <v>0</v>
      </c>
    </row>
    <row r="262" spans="1:12" ht="27" customHeight="1" x14ac:dyDescent="0.25">
      <c r="A262" s="48" t="s">
        <v>109</v>
      </c>
      <c r="B262" s="45" t="s">
        <v>110</v>
      </c>
      <c r="C262" s="36" t="s">
        <v>126</v>
      </c>
      <c r="D262" s="13" t="s">
        <v>5</v>
      </c>
      <c r="E262" s="25">
        <v>0</v>
      </c>
      <c r="F262" s="25">
        <v>0</v>
      </c>
      <c r="G262" s="25">
        <v>0</v>
      </c>
      <c r="H262" s="5">
        <f t="shared" ref="H262:I262" si="78">H263+H264+H265+H266</f>
        <v>2550.8000000000002</v>
      </c>
      <c r="I262" s="5">
        <f t="shared" si="78"/>
        <v>1450</v>
      </c>
      <c r="J262" s="25">
        <v>0</v>
      </c>
      <c r="K262" s="25">
        <v>0</v>
      </c>
      <c r="L262" s="10">
        <f t="shared" si="62"/>
        <v>4000.8</v>
      </c>
    </row>
    <row r="263" spans="1:12" ht="27" customHeight="1" x14ac:dyDescent="0.25">
      <c r="A263" s="48"/>
      <c r="B263" s="46"/>
      <c r="C263" s="37"/>
      <c r="D263" s="13" t="s">
        <v>7</v>
      </c>
      <c r="E263" s="25">
        <v>0</v>
      </c>
      <c r="F263" s="25">
        <v>0</v>
      </c>
      <c r="G263" s="25">
        <v>0</v>
      </c>
      <c r="H263" s="5">
        <v>2500</v>
      </c>
      <c r="I263" s="25">
        <v>1421.1</v>
      </c>
      <c r="J263" s="25">
        <v>0</v>
      </c>
      <c r="K263" s="25">
        <v>0</v>
      </c>
      <c r="L263" s="10">
        <f t="shared" si="62"/>
        <v>3921.1</v>
      </c>
    </row>
    <row r="264" spans="1:12" ht="27" customHeight="1" x14ac:dyDescent="0.25">
      <c r="A264" s="48"/>
      <c r="B264" s="46"/>
      <c r="C264" s="37"/>
      <c r="D264" s="13" t="s">
        <v>14</v>
      </c>
      <c r="E264" s="25">
        <v>0</v>
      </c>
      <c r="F264" s="25">
        <v>0</v>
      </c>
      <c r="G264" s="25">
        <v>0</v>
      </c>
      <c r="H264" s="5">
        <v>25.3</v>
      </c>
      <c r="I264" s="25">
        <v>14.4</v>
      </c>
      <c r="J264" s="25">
        <v>0</v>
      </c>
      <c r="K264" s="25">
        <v>0</v>
      </c>
      <c r="L264" s="10">
        <f t="shared" si="62"/>
        <v>39.700000000000003</v>
      </c>
    </row>
    <row r="265" spans="1:12" ht="27" customHeight="1" x14ac:dyDescent="0.25">
      <c r="A265" s="48"/>
      <c r="B265" s="46"/>
      <c r="C265" s="37"/>
      <c r="D265" s="13" t="s">
        <v>9</v>
      </c>
      <c r="E265" s="25">
        <v>0</v>
      </c>
      <c r="F265" s="25">
        <v>0</v>
      </c>
      <c r="G265" s="25">
        <v>0</v>
      </c>
      <c r="H265" s="5">
        <v>25.5</v>
      </c>
      <c r="I265" s="25">
        <v>14.5</v>
      </c>
      <c r="J265" s="25">
        <v>0</v>
      </c>
      <c r="K265" s="25">
        <v>0</v>
      </c>
      <c r="L265" s="10">
        <f t="shared" si="62"/>
        <v>40</v>
      </c>
    </row>
    <row r="266" spans="1:12" ht="27" customHeight="1" x14ac:dyDescent="0.25">
      <c r="A266" s="48"/>
      <c r="B266" s="47"/>
      <c r="C266" s="38"/>
      <c r="D266" s="13" t="s">
        <v>10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10">
        <f t="shared" si="62"/>
        <v>0</v>
      </c>
    </row>
    <row r="267" spans="1:12" ht="27" customHeight="1" x14ac:dyDescent="0.25">
      <c r="A267" s="55" t="s">
        <v>119</v>
      </c>
      <c r="B267" s="56" t="s">
        <v>120</v>
      </c>
      <c r="C267" s="36" t="s">
        <v>128</v>
      </c>
      <c r="D267" s="11" t="s">
        <v>5</v>
      </c>
      <c r="E267" s="26">
        <v>0</v>
      </c>
      <c r="F267" s="26">
        <v>0</v>
      </c>
      <c r="G267" s="26">
        <v>0</v>
      </c>
      <c r="H267" s="8">
        <f>H268+H269+H270+H271</f>
        <v>324.38</v>
      </c>
      <c r="I267" s="8">
        <f>I268+I269+I270+I271</f>
        <v>1595.2</v>
      </c>
      <c r="J267" s="8">
        <f t="shared" ref="J267:K267" si="79">J268+J269+J270+J271</f>
        <v>1469</v>
      </c>
      <c r="K267" s="8">
        <f t="shared" si="79"/>
        <v>1740</v>
      </c>
      <c r="L267" s="10">
        <f t="shared" si="62"/>
        <v>5128.58</v>
      </c>
    </row>
    <row r="268" spans="1:12" ht="27" customHeight="1" x14ac:dyDescent="0.25">
      <c r="A268" s="40"/>
      <c r="B268" s="57"/>
      <c r="C268" s="37"/>
      <c r="D268" s="11" t="s">
        <v>7</v>
      </c>
      <c r="E268" s="26">
        <v>0</v>
      </c>
      <c r="F268" s="26">
        <v>0</v>
      </c>
      <c r="G268" s="26">
        <v>0</v>
      </c>
      <c r="H268" s="8">
        <f>H273</f>
        <v>324.38</v>
      </c>
      <c r="I268" s="8">
        <f t="shared" ref="I268:K268" si="80">I273</f>
        <v>1580.8</v>
      </c>
      <c r="J268" s="8">
        <f t="shared" si="80"/>
        <v>1424.9</v>
      </c>
      <c r="K268" s="8">
        <f t="shared" si="80"/>
        <v>1618.2</v>
      </c>
      <c r="L268" s="10">
        <f t="shared" si="62"/>
        <v>4948.28</v>
      </c>
    </row>
    <row r="269" spans="1:12" ht="27" customHeight="1" x14ac:dyDescent="0.25">
      <c r="A269" s="40"/>
      <c r="B269" s="57"/>
      <c r="C269" s="37"/>
      <c r="D269" s="11" t="s">
        <v>14</v>
      </c>
      <c r="E269" s="26">
        <v>0</v>
      </c>
      <c r="F269" s="26">
        <v>0</v>
      </c>
      <c r="G269" s="26">
        <v>0</v>
      </c>
      <c r="H269" s="26">
        <v>0</v>
      </c>
      <c r="I269" s="26">
        <f>I274</f>
        <v>14.4</v>
      </c>
      <c r="J269" s="26">
        <f t="shared" ref="J269:K269" si="81">J274</f>
        <v>44.1</v>
      </c>
      <c r="K269" s="26">
        <f t="shared" si="81"/>
        <v>121.8</v>
      </c>
      <c r="L269" s="10">
        <f t="shared" si="62"/>
        <v>180.3</v>
      </c>
    </row>
    <row r="270" spans="1:12" ht="27" customHeight="1" x14ac:dyDescent="0.25">
      <c r="A270" s="40"/>
      <c r="B270" s="57"/>
      <c r="C270" s="37"/>
      <c r="D270" s="11" t="s">
        <v>9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v>0</v>
      </c>
      <c r="L270" s="10">
        <f t="shared" si="62"/>
        <v>0</v>
      </c>
    </row>
    <row r="271" spans="1:12" ht="27" customHeight="1" x14ac:dyDescent="0.25">
      <c r="A271" s="41"/>
      <c r="B271" s="58"/>
      <c r="C271" s="38"/>
      <c r="D271" s="11" t="s">
        <v>10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10">
        <f t="shared" si="62"/>
        <v>0</v>
      </c>
    </row>
    <row r="272" spans="1:12" ht="27" customHeight="1" x14ac:dyDescent="0.25">
      <c r="A272" s="48" t="s">
        <v>121</v>
      </c>
      <c r="B272" s="45" t="s">
        <v>122</v>
      </c>
      <c r="C272" s="36" t="s">
        <v>126</v>
      </c>
      <c r="D272" s="13" t="s">
        <v>5</v>
      </c>
      <c r="E272" s="25">
        <v>0</v>
      </c>
      <c r="F272" s="25">
        <v>0</v>
      </c>
      <c r="G272" s="25">
        <v>0</v>
      </c>
      <c r="H272" s="5">
        <f t="shared" ref="H272:K272" si="82">H273+H274+H275+H276</f>
        <v>324.38</v>
      </c>
      <c r="I272" s="5">
        <f t="shared" si="82"/>
        <v>1595.2</v>
      </c>
      <c r="J272" s="5">
        <f t="shared" si="82"/>
        <v>1469</v>
      </c>
      <c r="K272" s="5">
        <f t="shared" si="82"/>
        <v>1740</v>
      </c>
      <c r="L272" s="10">
        <f t="shared" ref="L272:L306" si="83">E272+F272+G272+H272+I272+J272+K272</f>
        <v>5128.58</v>
      </c>
    </row>
    <row r="273" spans="1:12" ht="27" customHeight="1" x14ac:dyDescent="0.25">
      <c r="A273" s="48"/>
      <c r="B273" s="46"/>
      <c r="C273" s="37"/>
      <c r="D273" s="13" t="s">
        <v>7</v>
      </c>
      <c r="E273" s="25">
        <v>0</v>
      </c>
      <c r="F273" s="25">
        <v>0</v>
      </c>
      <c r="G273" s="25">
        <v>0</v>
      </c>
      <c r="H273" s="5">
        <v>324.38</v>
      </c>
      <c r="I273" s="31">
        <v>1580.8</v>
      </c>
      <c r="J273" s="31">
        <v>1424.9</v>
      </c>
      <c r="K273" s="31">
        <v>1618.2</v>
      </c>
      <c r="L273" s="10">
        <f t="shared" si="83"/>
        <v>4948.28</v>
      </c>
    </row>
    <row r="274" spans="1:12" ht="27" customHeight="1" x14ac:dyDescent="0.25">
      <c r="A274" s="48"/>
      <c r="B274" s="46"/>
      <c r="C274" s="37"/>
      <c r="D274" s="13" t="s">
        <v>14</v>
      </c>
      <c r="E274" s="25">
        <v>0</v>
      </c>
      <c r="F274" s="25">
        <v>0</v>
      </c>
      <c r="G274" s="25">
        <v>0</v>
      </c>
      <c r="H274" s="25">
        <v>0</v>
      </c>
      <c r="I274" s="31">
        <v>14.4</v>
      </c>
      <c r="J274" s="31">
        <v>44.1</v>
      </c>
      <c r="K274" s="31">
        <v>121.8</v>
      </c>
      <c r="L274" s="10">
        <f t="shared" si="83"/>
        <v>180.3</v>
      </c>
    </row>
    <row r="275" spans="1:12" ht="27" customHeight="1" x14ac:dyDescent="0.25">
      <c r="A275" s="48"/>
      <c r="B275" s="46"/>
      <c r="C275" s="37"/>
      <c r="D275" s="13" t="s">
        <v>9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10">
        <f t="shared" si="83"/>
        <v>0</v>
      </c>
    </row>
    <row r="276" spans="1:12" ht="27" customHeight="1" x14ac:dyDescent="0.25">
      <c r="A276" s="48"/>
      <c r="B276" s="47"/>
      <c r="C276" s="38"/>
      <c r="D276" s="13" t="s">
        <v>10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10">
        <f t="shared" si="83"/>
        <v>0</v>
      </c>
    </row>
    <row r="277" spans="1:12" ht="15" customHeight="1" x14ac:dyDescent="0.25">
      <c r="A277" s="39" t="s">
        <v>42</v>
      </c>
      <c r="B277" s="60" t="s">
        <v>52</v>
      </c>
      <c r="C277" s="36" t="s">
        <v>128</v>
      </c>
      <c r="D277" s="11" t="s">
        <v>5</v>
      </c>
      <c r="E277" s="8">
        <f>E282</f>
        <v>7252.6</v>
      </c>
      <c r="F277" s="8">
        <f t="shared" ref="F277:K277" si="84">F282</f>
        <v>7386.5</v>
      </c>
      <c r="G277" s="8">
        <f t="shared" si="84"/>
        <v>7477.5999999999995</v>
      </c>
      <c r="H277" s="8">
        <f t="shared" si="84"/>
        <v>8836.4</v>
      </c>
      <c r="I277" s="8">
        <f t="shared" si="84"/>
        <v>10415.5</v>
      </c>
      <c r="J277" s="8">
        <f t="shared" si="84"/>
        <v>8774</v>
      </c>
      <c r="K277" s="8">
        <f t="shared" si="84"/>
        <v>8774</v>
      </c>
      <c r="L277" s="10">
        <f t="shared" si="83"/>
        <v>58916.6</v>
      </c>
    </row>
    <row r="278" spans="1:12" ht="21.75" customHeight="1" x14ac:dyDescent="0.25">
      <c r="A278" s="40"/>
      <c r="B278" s="61"/>
      <c r="C278" s="37"/>
      <c r="D278" s="11" t="s">
        <v>7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5">
        <v>0</v>
      </c>
      <c r="L278" s="10">
        <f t="shared" si="83"/>
        <v>0</v>
      </c>
    </row>
    <row r="279" spans="1:12" ht="16.5" customHeight="1" x14ac:dyDescent="0.25">
      <c r="A279" s="40"/>
      <c r="B279" s="61"/>
      <c r="C279" s="37"/>
      <c r="D279" s="11" t="s">
        <v>14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5">
        <v>0</v>
      </c>
      <c r="L279" s="10">
        <f t="shared" si="83"/>
        <v>0</v>
      </c>
    </row>
    <row r="280" spans="1:12" ht="17.25" customHeight="1" x14ac:dyDescent="0.25">
      <c r="A280" s="40"/>
      <c r="B280" s="61"/>
      <c r="C280" s="37"/>
      <c r="D280" s="11" t="s">
        <v>9</v>
      </c>
      <c r="E280" s="8">
        <f>E285</f>
        <v>7252.6</v>
      </c>
      <c r="F280" s="8">
        <f t="shared" ref="F280:K280" si="85">F285</f>
        <v>7386.5</v>
      </c>
      <c r="G280" s="8">
        <f t="shared" si="85"/>
        <v>7477.5999999999995</v>
      </c>
      <c r="H280" s="8">
        <f t="shared" si="85"/>
        <v>8836.4</v>
      </c>
      <c r="I280" s="8">
        <f>I285</f>
        <v>10415.5</v>
      </c>
      <c r="J280" s="8">
        <f t="shared" si="85"/>
        <v>8774</v>
      </c>
      <c r="K280" s="8">
        <f t="shared" si="85"/>
        <v>8774</v>
      </c>
      <c r="L280" s="10">
        <f t="shared" si="83"/>
        <v>58916.6</v>
      </c>
    </row>
    <row r="281" spans="1:12" ht="19.5" customHeight="1" x14ac:dyDescent="0.25">
      <c r="A281" s="41"/>
      <c r="B281" s="62"/>
      <c r="C281" s="38"/>
      <c r="D281" s="11" t="s">
        <v>10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5">
        <v>0</v>
      </c>
      <c r="L281" s="10">
        <f t="shared" si="83"/>
        <v>0</v>
      </c>
    </row>
    <row r="282" spans="1:12" ht="14.25" customHeight="1" x14ac:dyDescent="0.25">
      <c r="A282" s="39" t="s">
        <v>43</v>
      </c>
      <c r="B282" s="56" t="s">
        <v>106</v>
      </c>
      <c r="C282" s="36" t="s">
        <v>128</v>
      </c>
      <c r="D282" s="11" t="s">
        <v>5</v>
      </c>
      <c r="E282" s="5">
        <f>E284+E285+E286+E283</f>
        <v>7252.6</v>
      </c>
      <c r="F282" s="5">
        <f t="shared" ref="F282:K282" si="86">F284+F285+F286+F283</f>
        <v>7386.5</v>
      </c>
      <c r="G282" s="5">
        <f t="shared" si="86"/>
        <v>7477.5999999999995</v>
      </c>
      <c r="H282" s="5">
        <f t="shared" si="86"/>
        <v>8836.4</v>
      </c>
      <c r="I282" s="5">
        <f t="shared" si="86"/>
        <v>10415.5</v>
      </c>
      <c r="J282" s="5">
        <f t="shared" si="86"/>
        <v>8774</v>
      </c>
      <c r="K282" s="5">
        <f t="shared" si="86"/>
        <v>8774</v>
      </c>
      <c r="L282" s="10">
        <f t="shared" si="83"/>
        <v>58916.6</v>
      </c>
    </row>
    <row r="283" spans="1:12" ht="20.25" customHeight="1" x14ac:dyDescent="0.25">
      <c r="A283" s="40"/>
      <c r="B283" s="57"/>
      <c r="C283" s="37"/>
      <c r="D283" s="11" t="s">
        <v>7</v>
      </c>
      <c r="E283" s="25">
        <v>0</v>
      </c>
      <c r="F283" s="25">
        <v>0</v>
      </c>
      <c r="G283" s="25">
        <v>0</v>
      </c>
      <c r="H283" s="25">
        <v>0</v>
      </c>
      <c r="I283" s="25">
        <v>0</v>
      </c>
      <c r="J283" s="25">
        <v>0</v>
      </c>
      <c r="K283" s="25">
        <v>0</v>
      </c>
      <c r="L283" s="10">
        <f t="shared" si="83"/>
        <v>0</v>
      </c>
    </row>
    <row r="284" spans="1:12" ht="15" customHeight="1" x14ac:dyDescent="0.25">
      <c r="A284" s="40"/>
      <c r="B284" s="57"/>
      <c r="C284" s="37"/>
      <c r="D284" s="11" t="s">
        <v>14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10">
        <f t="shared" si="83"/>
        <v>0</v>
      </c>
    </row>
    <row r="285" spans="1:12" ht="15" customHeight="1" x14ac:dyDescent="0.25">
      <c r="A285" s="40"/>
      <c r="B285" s="57"/>
      <c r="C285" s="37"/>
      <c r="D285" s="11" t="s">
        <v>9</v>
      </c>
      <c r="E285" s="5">
        <f>E290+E295+E300</f>
        <v>7252.6</v>
      </c>
      <c r="F285" s="5">
        <f>F290+F295+F300</f>
        <v>7386.5</v>
      </c>
      <c r="G285" s="5">
        <f t="shared" ref="G285:K285" si="87">G290+G295+G300</f>
        <v>7477.5999999999995</v>
      </c>
      <c r="H285" s="5">
        <f t="shared" si="87"/>
        <v>8836.4</v>
      </c>
      <c r="I285" s="5">
        <f>I290+I295+I300</f>
        <v>10415.5</v>
      </c>
      <c r="J285" s="5">
        <f t="shared" si="87"/>
        <v>8774</v>
      </c>
      <c r="K285" s="5">
        <f t="shared" si="87"/>
        <v>8774</v>
      </c>
      <c r="L285" s="10">
        <f t="shared" si="83"/>
        <v>58916.6</v>
      </c>
    </row>
    <row r="286" spans="1:12" ht="15" customHeight="1" x14ac:dyDescent="0.25">
      <c r="A286" s="41"/>
      <c r="B286" s="58"/>
      <c r="C286" s="38"/>
      <c r="D286" s="11" t="s">
        <v>10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10">
        <f t="shared" si="83"/>
        <v>0</v>
      </c>
    </row>
    <row r="287" spans="1:12" ht="16.5" customHeight="1" x14ac:dyDescent="0.25">
      <c r="A287" s="39" t="s">
        <v>44</v>
      </c>
      <c r="B287" s="36" t="s">
        <v>51</v>
      </c>
      <c r="C287" s="36" t="s">
        <v>128</v>
      </c>
      <c r="D287" s="11" t="s">
        <v>5</v>
      </c>
      <c r="E287" s="5">
        <f>E289+E290+E291+E288</f>
        <v>2925.5</v>
      </c>
      <c r="F287" s="5">
        <f t="shared" ref="F287:K287" si="88">F289+F290+F291+F288</f>
        <v>2951.1</v>
      </c>
      <c r="G287" s="5">
        <f t="shared" si="88"/>
        <v>2935</v>
      </c>
      <c r="H287" s="5">
        <f t="shared" si="88"/>
        <v>3479.3</v>
      </c>
      <c r="I287" s="5">
        <f t="shared" si="88"/>
        <v>3795</v>
      </c>
      <c r="J287" s="5">
        <f t="shared" si="88"/>
        <v>3630</v>
      </c>
      <c r="K287" s="5">
        <f t="shared" si="88"/>
        <v>3630</v>
      </c>
      <c r="L287" s="10">
        <f t="shared" si="83"/>
        <v>23345.9</v>
      </c>
    </row>
    <row r="288" spans="1:12" ht="15.75" customHeight="1" x14ac:dyDescent="0.25">
      <c r="A288" s="40"/>
      <c r="B288" s="37"/>
      <c r="C288" s="37"/>
      <c r="D288" s="11" t="s">
        <v>7</v>
      </c>
      <c r="E288" s="25"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v>0</v>
      </c>
      <c r="L288" s="10">
        <f t="shared" si="83"/>
        <v>0</v>
      </c>
    </row>
    <row r="289" spans="1:12" ht="15" customHeight="1" x14ac:dyDescent="0.25">
      <c r="A289" s="40"/>
      <c r="B289" s="37"/>
      <c r="C289" s="37"/>
      <c r="D289" s="11" t="s">
        <v>14</v>
      </c>
      <c r="E289" s="25">
        <v>0</v>
      </c>
      <c r="F289" s="25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10">
        <f t="shared" si="83"/>
        <v>0</v>
      </c>
    </row>
    <row r="290" spans="1:12" ht="15" customHeight="1" x14ac:dyDescent="0.25">
      <c r="A290" s="40"/>
      <c r="B290" s="37"/>
      <c r="C290" s="37"/>
      <c r="D290" s="11" t="s">
        <v>9</v>
      </c>
      <c r="E290" s="5">
        <v>2925.5</v>
      </c>
      <c r="F290" s="5">
        <v>2951.1</v>
      </c>
      <c r="G290" s="5">
        <v>2935</v>
      </c>
      <c r="H290" s="5">
        <v>3479.3</v>
      </c>
      <c r="I290" s="5">
        <v>3795</v>
      </c>
      <c r="J290" s="5">
        <v>3630</v>
      </c>
      <c r="K290" s="5">
        <v>3630</v>
      </c>
      <c r="L290" s="10">
        <f t="shared" si="83"/>
        <v>23345.9</v>
      </c>
    </row>
    <row r="291" spans="1:12" ht="17.25" customHeight="1" x14ac:dyDescent="0.25">
      <c r="A291" s="41"/>
      <c r="B291" s="38"/>
      <c r="C291" s="38"/>
      <c r="D291" s="11" t="s">
        <v>10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10">
        <f t="shared" si="83"/>
        <v>0</v>
      </c>
    </row>
    <row r="292" spans="1:12" ht="17.25" customHeight="1" x14ac:dyDescent="0.25">
      <c r="A292" s="39" t="s">
        <v>45</v>
      </c>
      <c r="B292" s="36" t="s">
        <v>107</v>
      </c>
      <c r="C292" s="36" t="s">
        <v>128</v>
      </c>
      <c r="D292" s="11" t="s">
        <v>5</v>
      </c>
      <c r="E292" s="5">
        <f>E293+E294+E295+E296</f>
        <v>190.3</v>
      </c>
      <c r="F292" s="5">
        <f t="shared" ref="F292:I292" si="89">F293+F294+F295+F296</f>
        <v>203.7</v>
      </c>
      <c r="G292" s="5">
        <f t="shared" si="89"/>
        <v>230.7</v>
      </c>
      <c r="H292" s="5">
        <f t="shared" si="89"/>
        <v>254.9</v>
      </c>
      <c r="I292" s="5">
        <f t="shared" si="89"/>
        <v>606.6</v>
      </c>
      <c r="J292" s="25">
        <v>0</v>
      </c>
      <c r="K292" s="25">
        <v>0</v>
      </c>
      <c r="L292" s="10">
        <f t="shared" si="83"/>
        <v>1486.2</v>
      </c>
    </row>
    <row r="293" spans="1:12" ht="15.75" customHeight="1" x14ac:dyDescent="0.25">
      <c r="A293" s="40"/>
      <c r="B293" s="37"/>
      <c r="C293" s="37"/>
      <c r="D293" s="11" t="s">
        <v>7</v>
      </c>
      <c r="E293" s="25">
        <v>0</v>
      </c>
      <c r="F293" s="25">
        <v>0</v>
      </c>
      <c r="G293" s="25">
        <v>0</v>
      </c>
      <c r="H293" s="25">
        <v>0</v>
      </c>
      <c r="I293" s="25">
        <v>0</v>
      </c>
      <c r="J293" s="25">
        <v>0</v>
      </c>
      <c r="K293" s="25">
        <v>0</v>
      </c>
      <c r="L293" s="10">
        <f t="shared" si="83"/>
        <v>0</v>
      </c>
    </row>
    <row r="294" spans="1:12" ht="15" customHeight="1" x14ac:dyDescent="0.25">
      <c r="A294" s="40"/>
      <c r="B294" s="37"/>
      <c r="C294" s="37"/>
      <c r="D294" s="11" t="s">
        <v>14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10">
        <f t="shared" si="83"/>
        <v>0</v>
      </c>
    </row>
    <row r="295" spans="1:12" ht="15" customHeight="1" x14ac:dyDescent="0.25">
      <c r="A295" s="40"/>
      <c r="B295" s="37"/>
      <c r="C295" s="37"/>
      <c r="D295" s="11" t="s">
        <v>9</v>
      </c>
      <c r="E295" s="5">
        <v>190.3</v>
      </c>
      <c r="F295" s="5">
        <v>203.7</v>
      </c>
      <c r="G295" s="5">
        <v>230.7</v>
      </c>
      <c r="H295" s="5">
        <v>254.9</v>
      </c>
      <c r="I295" s="5">
        <v>606.6</v>
      </c>
      <c r="J295" s="25">
        <v>0</v>
      </c>
      <c r="K295" s="25">
        <v>0</v>
      </c>
      <c r="L295" s="10">
        <f t="shared" si="83"/>
        <v>1486.2</v>
      </c>
    </row>
    <row r="296" spans="1:12" ht="15.75" customHeight="1" x14ac:dyDescent="0.25">
      <c r="A296" s="41"/>
      <c r="B296" s="38"/>
      <c r="C296" s="38"/>
      <c r="D296" s="11" t="s">
        <v>10</v>
      </c>
      <c r="E296" s="25">
        <v>0</v>
      </c>
      <c r="F296" s="25">
        <v>0</v>
      </c>
      <c r="G296" s="25">
        <v>0</v>
      </c>
      <c r="H296" s="25">
        <v>0</v>
      </c>
      <c r="I296" s="25">
        <v>0</v>
      </c>
      <c r="J296" s="25">
        <v>0</v>
      </c>
      <c r="K296" s="25">
        <v>0</v>
      </c>
      <c r="L296" s="10">
        <f t="shared" si="83"/>
        <v>0</v>
      </c>
    </row>
    <row r="297" spans="1:12" ht="13.5" customHeight="1" x14ac:dyDescent="0.25">
      <c r="A297" s="63" t="s">
        <v>46</v>
      </c>
      <c r="B297" s="36" t="s">
        <v>108</v>
      </c>
      <c r="C297" s="36" t="s">
        <v>128</v>
      </c>
      <c r="D297" s="11" t="s">
        <v>5</v>
      </c>
      <c r="E297" s="5">
        <f t="shared" ref="E297:K297" si="90">E298+E299+E300+E301</f>
        <v>4136.8</v>
      </c>
      <c r="F297" s="5">
        <f t="shared" si="90"/>
        <v>4231.7</v>
      </c>
      <c r="G297" s="5">
        <f t="shared" si="90"/>
        <v>4311.8999999999996</v>
      </c>
      <c r="H297" s="5">
        <f t="shared" si="90"/>
        <v>5102.2</v>
      </c>
      <c r="I297" s="5">
        <f t="shared" si="90"/>
        <v>6013.9</v>
      </c>
      <c r="J297" s="5">
        <f t="shared" si="90"/>
        <v>5144</v>
      </c>
      <c r="K297" s="5">
        <f t="shared" si="90"/>
        <v>5144</v>
      </c>
      <c r="L297" s="10">
        <f t="shared" si="83"/>
        <v>34084.5</v>
      </c>
    </row>
    <row r="298" spans="1:12" ht="30" x14ac:dyDescent="0.25">
      <c r="A298" s="64"/>
      <c r="B298" s="37"/>
      <c r="C298" s="37"/>
      <c r="D298" s="11" t="s">
        <v>7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10">
        <f t="shared" si="83"/>
        <v>0</v>
      </c>
    </row>
    <row r="299" spans="1:12" x14ac:dyDescent="0.25">
      <c r="A299" s="64"/>
      <c r="B299" s="37"/>
      <c r="C299" s="37"/>
      <c r="D299" s="11" t="s">
        <v>14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10">
        <f t="shared" si="83"/>
        <v>0</v>
      </c>
    </row>
    <row r="300" spans="1:12" x14ac:dyDescent="0.25">
      <c r="A300" s="64"/>
      <c r="B300" s="37"/>
      <c r="C300" s="37"/>
      <c r="D300" s="11" t="s">
        <v>9</v>
      </c>
      <c r="E300" s="5">
        <v>4136.8</v>
      </c>
      <c r="F300" s="5">
        <v>4231.7</v>
      </c>
      <c r="G300" s="5">
        <v>4311.8999999999996</v>
      </c>
      <c r="H300" s="5">
        <v>5102.2</v>
      </c>
      <c r="I300" s="5">
        <v>6013.9</v>
      </c>
      <c r="J300" s="25">
        <v>5144</v>
      </c>
      <c r="K300" s="25">
        <v>5144</v>
      </c>
      <c r="L300" s="10">
        <f t="shared" si="83"/>
        <v>34084.5</v>
      </c>
    </row>
    <row r="301" spans="1:12" ht="10.5" customHeight="1" x14ac:dyDescent="0.25">
      <c r="A301" s="65"/>
      <c r="B301" s="38"/>
      <c r="C301" s="38"/>
      <c r="D301" s="11" t="s">
        <v>10</v>
      </c>
      <c r="E301" s="25"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10">
        <f t="shared" si="83"/>
        <v>0</v>
      </c>
    </row>
    <row r="302" spans="1:12" x14ac:dyDescent="0.25">
      <c r="A302" s="54" t="s">
        <v>48</v>
      </c>
      <c r="B302" s="45" t="s">
        <v>129</v>
      </c>
      <c r="C302" s="45" t="s">
        <v>128</v>
      </c>
      <c r="D302" s="14" t="s">
        <v>5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10">
        <f t="shared" si="83"/>
        <v>0</v>
      </c>
    </row>
    <row r="303" spans="1:12" x14ac:dyDescent="0.25">
      <c r="A303" s="52"/>
      <c r="B303" s="52"/>
      <c r="C303" s="46"/>
      <c r="D303" s="14" t="s">
        <v>7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10">
        <f t="shared" si="83"/>
        <v>0</v>
      </c>
    </row>
    <row r="304" spans="1:12" x14ac:dyDescent="0.25">
      <c r="A304" s="52"/>
      <c r="B304" s="52"/>
      <c r="C304" s="46"/>
      <c r="D304" s="14" t="s">
        <v>14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10">
        <f t="shared" si="83"/>
        <v>0</v>
      </c>
    </row>
    <row r="305" spans="1:12" x14ac:dyDescent="0.25">
      <c r="A305" s="52"/>
      <c r="B305" s="52"/>
      <c r="C305" s="46"/>
      <c r="D305" s="14" t="s">
        <v>9</v>
      </c>
      <c r="E305" s="25">
        <v>0</v>
      </c>
      <c r="F305" s="25">
        <v>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10">
        <f t="shared" si="83"/>
        <v>0</v>
      </c>
    </row>
    <row r="306" spans="1:12" ht="12" customHeight="1" x14ac:dyDescent="0.25">
      <c r="A306" s="53"/>
      <c r="B306" s="53"/>
      <c r="C306" s="47"/>
      <c r="D306" s="14" t="s">
        <v>10</v>
      </c>
      <c r="E306" s="25">
        <v>0</v>
      </c>
      <c r="F306" s="25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10">
        <f t="shared" si="83"/>
        <v>0</v>
      </c>
    </row>
    <row r="307" spans="1:12" x14ac:dyDescent="0.25">
      <c r="A307" s="15"/>
      <c r="B307" s="16"/>
      <c r="C307" s="16"/>
      <c r="D307" s="16"/>
      <c r="E307" s="18"/>
      <c r="F307" s="18"/>
      <c r="G307" s="18"/>
      <c r="H307" s="18"/>
      <c r="I307" s="18"/>
      <c r="J307" s="18"/>
      <c r="K307" s="18"/>
      <c r="L307" s="16"/>
    </row>
    <row r="308" spans="1:12" x14ac:dyDescent="0.25">
      <c r="A308" s="15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</row>
    <row r="309" spans="1:12" x14ac:dyDescent="0.25">
      <c r="A309" s="15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</row>
    <row r="310" spans="1:12" x14ac:dyDescent="0.25">
      <c r="A310" s="15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</row>
    <row r="311" spans="1:12" x14ac:dyDescent="0.25">
      <c r="A311" s="15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</row>
  </sheetData>
  <mergeCells count="178">
    <mergeCell ref="A262:A266"/>
    <mergeCell ref="B262:B266"/>
    <mergeCell ref="C262:C266"/>
    <mergeCell ref="B227:B231"/>
    <mergeCell ref="C227:C231"/>
    <mergeCell ref="B297:B301"/>
    <mergeCell ref="C297:C301"/>
    <mergeCell ref="A247:A251"/>
    <mergeCell ref="B247:B251"/>
    <mergeCell ref="C247:C251"/>
    <mergeCell ref="B242:B246"/>
    <mergeCell ref="C242:C246"/>
    <mergeCell ref="A272:A276"/>
    <mergeCell ref="B272:B276"/>
    <mergeCell ref="C272:C276"/>
    <mergeCell ref="A267:A271"/>
    <mergeCell ref="B267:B271"/>
    <mergeCell ref="C267:C271"/>
    <mergeCell ref="C162:C166"/>
    <mergeCell ref="A167:A171"/>
    <mergeCell ref="A162:A166"/>
    <mergeCell ref="B162:B166"/>
    <mergeCell ref="B167:B171"/>
    <mergeCell ref="B182:B186"/>
    <mergeCell ref="C182:C186"/>
    <mergeCell ref="A187:A191"/>
    <mergeCell ref="B187:B191"/>
    <mergeCell ref="C187:C191"/>
    <mergeCell ref="B192:B196"/>
    <mergeCell ref="A192:A196"/>
    <mergeCell ref="C192:C196"/>
    <mergeCell ref="B197:B201"/>
    <mergeCell ref="C197:C201"/>
    <mergeCell ref="A197:A201"/>
    <mergeCell ref="A227:A231"/>
    <mergeCell ref="A212:A216"/>
    <mergeCell ref="B212:B216"/>
    <mergeCell ref="C212:C216"/>
    <mergeCell ref="F2:L2"/>
    <mergeCell ref="B292:B296"/>
    <mergeCell ref="A292:A296"/>
    <mergeCell ref="C287:C291"/>
    <mergeCell ref="B287:B291"/>
    <mergeCell ref="C172:C176"/>
    <mergeCell ref="A177:A181"/>
    <mergeCell ref="B177:B181"/>
    <mergeCell ref="C177:C181"/>
    <mergeCell ref="A232:A236"/>
    <mergeCell ref="B232:B236"/>
    <mergeCell ref="C232:C236"/>
    <mergeCell ref="A182:A186"/>
    <mergeCell ref="C167:C171"/>
    <mergeCell ref="A172:A176"/>
    <mergeCell ref="B172:B176"/>
    <mergeCell ref="C237:C241"/>
    <mergeCell ref="B237:B241"/>
    <mergeCell ref="A202:A206"/>
    <mergeCell ref="C202:C206"/>
    <mergeCell ref="B202:B206"/>
    <mergeCell ref="A207:A211"/>
    <mergeCell ref="C207:C211"/>
    <mergeCell ref="B207:B211"/>
    <mergeCell ref="D4:L4"/>
    <mergeCell ref="A12:A13"/>
    <mergeCell ref="B12:B13"/>
    <mergeCell ref="C12:C13"/>
    <mergeCell ref="D12:D13"/>
    <mergeCell ref="E12:L12"/>
    <mergeCell ref="A8:L10"/>
    <mergeCell ref="C30:C34"/>
    <mergeCell ref="C25:C29"/>
    <mergeCell ref="B25:B34"/>
    <mergeCell ref="A25:A34"/>
    <mergeCell ref="C15:C19"/>
    <mergeCell ref="B15:B24"/>
    <mergeCell ref="A15:A24"/>
    <mergeCell ref="C20:C24"/>
    <mergeCell ref="I5:L5"/>
    <mergeCell ref="I6:L6"/>
    <mergeCell ref="C50:C55"/>
    <mergeCell ref="A97:A101"/>
    <mergeCell ref="B97:B101"/>
    <mergeCell ref="B92:B96"/>
    <mergeCell ref="C92:C96"/>
    <mergeCell ref="A87:A91"/>
    <mergeCell ref="C62:C66"/>
    <mergeCell ref="A72:A76"/>
    <mergeCell ref="B72:B76"/>
    <mergeCell ref="C72:C76"/>
    <mergeCell ref="C87:C91"/>
    <mergeCell ref="B67:B71"/>
    <mergeCell ref="C67:C71"/>
    <mergeCell ref="A92:A96"/>
    <mergeCell ref="A67:A71"/>
    <mergeCell ref="B87:B91"/>
    <mergeCell ref="A77:A81"/>
    <mergeCell ref="B77:B81"/>
    <mergeCell ref="C77:C81"/>
    <mergeCell ref="C82:C86"/>
    <mergeCell ref="B82:B86"/>
    <mergeCell ref="A82:A86"/>
    <mergeCell ref="C302:C306"/>
    <mergeCell ref="B302:B306"/>
    <mergeCell ref="A302:A306"/>
    <mergeCell ref="A282:A286"/>
    <mergeCell ref="A217:A221"/>
    <mergeCell ref="B217:B221"/>
    <mergeCell ref="C217:C221"/>
    <mergeCell ref="A222:A226"/>
    <mergeCell ref="B222:B226"/>
    <mergeCell ref="C222:C226"/>
    <mergeCell ref="C277:C281"/>
    <mergeCell ref="B277:B281"/>
    <mergeCell ref="A277:A281"/>
    <mergeCell ref="C292:C296"/>
    <mergeCell ref="A297:A301"/>
    <mergeCell ref="A287:A291"/>
    <mergeCell ref="C282:C286"/>
    <mergeCell ref="A252:A256"/>
    <mergeCell ref="B252:B256"/>
    <mergeCell ref="B282:B286"/>
    <mergeCell ref="A257:A261"/>
    <mergeCell ref="B257:B261"/>
    <mergeCell ref="C257:C261"/>
    <mergeCell ref="C252:C256"/>
    <mergeCell ref="C147:C151"/>
    <mergeCell ref="A157:A161"/>
    <mergeCell ref="C157:C161"/>
    <mergeCell ref="B152:B156"/>
    <mergeCell ref="C152:C156"/>
    <mergeCell ref="B157:B161"/>
    <mergeCell ref="A147:A151"/>
    <mergeCell ref="A137:A141"/>
    <mergeCell ref="C137:C141"/>
    <mergeCell ref="B137:B141"/>
    <mergeCell ref="B148:B151"/>
    <mergeCell ref="A142:A146"/>
    <mergeCell ref="B142:B146"/>
    <mergeCell ref="C142:C146"/>
    <mergeCell ref="A152:A156"/>
    <mergeCell ref="C132:C136"/>
    <mergeCell ref="B132:B136"/>
    <mergeCell ref="A132:A136"/>
    <mergeCell ref="A112:A116"/>
    <mergeCell ref="A107:A111"/>
    <mergeCell ref="B127:B131"/>
    <mergeCell ref="C127:C131"/>
    <mergeCell ref="A117:A121"/>
    <mergeCell ref="B117:B121"/>
    <mergeCell ref="C117:C121"/>
    <mergeCell ref="A122:A126"/>
    <mergeCell ref="B122:B126"/>
    <mergeCell ref="C122:C126"/>
    <mergeCell ref="B107:B111"/>
    <mergeCell ref="A102:A106"/>
    <mergeCell ref="B102:B106"/>
    <mergeCell ref="B112:B116"/>
    <mergeCell ref="C112:C116"/>
    <mergeCell ref="A127:A131"/>
    <mergeCell ref="C102:C106"/>
    <mergeCell ref="C107:C111"/>
    <mergeCell ref="C35:C39"/>
    <mergeCell ref="B35:B39"/>
    <mergeCell ref="A35:A39"/>
    <mergeCell ref="A40:A44"/>
    <mergeCell ref="B40:B44"/>
    <mergeCell ref="C40:C44"/>
    <mergeCell ref="A45:A49"/>
    <mergeCell ref="B45:B49"/>
    <mergeCell ref="C45:C49"/>
    <mergeCell ref="C97:C101"/>
    <mergeCell ref="A56:A61"/>
    <mergeCell ref="B56:B61"/>
    <mergeCell ref="C56:C61"/>
    <mergeCell ref="A62:A66"/>
    <mergeCell ref="B62:B66"/>
    <mergeCell ref="A50:A55"/>
    <mergeCell ref="B50:B5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2" orientation="portrait" r:id="rId1"/>
  <rowBreaks count="2" manualBreakCount="2">
    <brk id="116" max="12" man="1"/>
    <brk id="23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2024-09-23T10:16:04Z</dcterms:modified>
</cp:coreProperties>
</file>