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455"/>
  </bookViews>
  <sheets>
    <sheet name="Лист1" sheetId="1" r:id="rId1"/>
  </sheets>
  <definedNames>
    <definedName name="_xlnm.Print_Area" localSheetId="0">Лист1!$A$2:$K$277</definedName>
  </definedNames>
  <calcPr calcId="152511"/>
</workbook>
</file>

<file path=xl/calcChain.xml><?xml version="1.0" encoding="utf-8"?>
<calcChain xmlns="http://schemas.openxmlformats.org/spreadsheetml/2006/main">
  <c r="K17" i="1" l="1"/>
  <c r="K20" i="1"/>
  <c r="K22" i="1"/>
  <c r="K25" i="1"/>
  <c r="K27" i="1"/>
  <c r="K30" i="1"/>
  <c r="K32" i="1"/>
  <c r="K35" i="1"/>
  <c r="K37" i="1"/>
  <c r="K40" i="1"/>
  <c r="K42" i="1"/>
  <c r="K43" i="1"/>
  <c r="K44" i="1"/>
  <c r="K45" i="1"/>
  <c r="K47" i="1"/>
  <c r="K48" i="1"/>
  <c r="K49" i="1"/>
  <c r="K50" i="1"/>
  <c r="K52" i="1"/>
  <c r="K53" i="1"/>
  <c r="K54" i="1"/>
  <c r="K55" i="1"/>
  <c r="K56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4" i="1"/>
  <c r="K87" i="1"/>
  <c r="K89" i="1"/>
  <c r="K90" i="1"/>
  <c r="K91" i="1"/>
  <c r="K92" i="1"/>
  <c r="K94" i="1"/>
  <c r="K95" i="1"/>
  <c r="K96" i="1"/>
  <c r="K97" i="1"/>
  <c r="K99" i="1"/>
  <c r="K100" i="1"/>
  <c r="K101" i="1"/>
  <c r="K102" i="1"/>
  <c r="K103" i="1"/>
  <c r="K104" i="1"/>
  <c r="K105" i="1"/>
  <c r="K106" i="1"/>
  <c r="K107" i="1"/>
  <c r="K109" i="1"/>
  <c r="K110" i="1"/>
  <c r="K111" i="1"/>
  <c r="K112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9" i="1"/>
  <c r="K210" i="1"/>
  <c r="K212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J46" i="1" l="1"/>
  <c r="F46" i="1"/>
  <c r="G46" i="1"/>
  <c r="K46" i="1" s="1"/>
  <c r="H46" i="1"/>
  <c r="I46" i="1"/>
  <c r="E46" i="1"/>
  <c r="G263" i="1" l="1"/>
  <c r="J39" i="1"/>
  <c r="H39" i="1"/>
  <c r="I39" i="1"/>
  <c r="G39" i="1"/>
  <c r="K39" i="1" s="1"/>
  <c r="H78" i="1"/>
  <c r="I78" i="1"/>
  <c r="J78" i="1"/>
  <c r="G78" i="1"/>
  <c r="I256" i="1"/>
  <c r="I251" i="1" s="1"/>
  <c r="J256" i="1"/>
  <c r="J251" i="1" s="1"/>
  <c r="I258" i="1"/>
  <c r="J258" i="1"/>
  <c r="I263" i="1"/>
  <c r="J263" i="1"/>
  <c r="J253" i="1" l="1"/>
  <c r="J248" i="1" s="1"/>
  <c r="I253" i="1"/>
  <c r="I248" i="1" s="1"/>
  <c r="J211" i="1"/>
  <c r="J208" i="1" s="1"/>
  <c r="J213" i="1"/>
  <c r="J32" i="1"/>
  <c r="J27" i="1" s="1"/>
  <c r="J22" i="1" s="1"/>
  <c r="I86" i="1"/>
  <c r="J86" i="1"/>
  <c r="H86" i="1"/>
  <c r="H143" i="1"/>
  <c r="I87" i="1"/>
  <c r="J87" i="1"/>
  <c r="I85" i="1"/>
  <c r="J85" i="1"/>
  <c r="I84" i="1"/>
  <c r="J84" i="1"/>
  <c r="I83" i="1"/>
  <c r="J83" i="1"/>
  <c r="I183" i="1"/>
  <c r="J183" i="1"/>
  <c r="J178" i="1"/>
  <c r="J173" i="1"/>
  <c r="H153" i="1"/>
  <c r="I153" i="1"/>
  <c r="I143" i="1"/>
  <c r="J143" i="1"/>
  <c r="H138" i="1"/>
  <c r="I138" i="1"/>
  <c r="J138" i="1"/>
  <c r="H123" i="1"/>
  <c r="I123" i="1"/>
  <c r="J123" i="1"/>
  <c r="J113" i="1"/>
  <c r="J108" i="1"/>
  <c r="J103" i="1"/>
  <c r="I98" i="1"/>
  <c r="J98" i="1"/>
  <c r="I93" i="1"/>
  <c r="J93" i="1"/>
  <c r="I88" i="1"/>
  <c r="J88" i="1"/>
  <c r="I38" i="1"/>
  <c r="J38" i="1"/>
  <c r="J34" i="1"/>
  <c r="I40" i="1"/>
  <c r="I36" i="1" s="1"/>
  <c r="J40" i="1"/>
  <c r="J36" i="1" s="1"/>
  <c r="J68" i="1"/>
  <c r="J63" i="1"/>
  <c r="J57" i="1"/>
  <c r="J51" i="1"/>
  <c r="H41" i="1"/>
  <c r="I41" i="1"/>
  <c r="J41" i="1"/>
  <c r="K143" i="1" l="1"/>
  <c r="J33" i="1"/>
  <c r="J28" i="1" s="1"/>
  <c r="J23" i="1" s="1"/>
  <c r="J18" i="1" s="1"/>
  <c r="J35" i="1"/>
  <c r="J30" i="1" s="1"/>
  <c r="J25" i="1" s="1"/>
  <c r="J20" i="1" s="1"/>
  <c r="I35" i="1"/>
  <c r="I30" i="1" s="1"/>
  <c r="I25" i="1" s="1"/>
  <c r="I20" i="1" s="1"/>
  <c r="J29" i="1"/>
  <c r="J17" i="1"/>
  <c r="G86" i="1"/>
  <c r="K86" i="1" s="1"/>
  <c r="E85" i="1"/>
  <c r="F85" i="1"/>
  <c r="H85" i="1"/>
  <c r="G85" i="1"/>
  <c r="H198" i="1"/>
  <c r="G198" i="1"/>
  <c r="F198" i="1"/>
  <c r="H203" i="1"/>
  <c r="G203" i="1"/>
  <c r="F203" i="1"/>
  <c r="K85" i="1" l="1"/>
  <c r="J31" i="1"/>
  <c r="J26" i="1"/>
  <c r="J24" i="1"/>
  <c r="J19" i="1" l="1"/>
  <c r="J16" i="1" s="1"/>
  <c r="J21" i="1"/>
  <c r="G236" i="1"/>
  <c r="H236" i="1"/>
  <c r="I236" i="1"/>
  <c r="G235" i="1"/>
  <c r="H235" i="1"/>
  <c r="I235" i="1"/>
  <c r="G234" i="1"/>
  <c r="H234" i="1"/>
  <c r="I234" i="1"/>
  <c r="I32" i="1" s="1"/>
  <c r="I27" i="1" s="1"/>
  <c r="I22" i="1" s="1"/>
  <c r="I17" i="1" s="1"/>
  <c r="H183" i="1" l="1"/>
  <c r="I268" i="1" l="1"/>
  <c r="I213" i="1"/>
  <c r="H243" i="1"/>
  <c r="I243" i="1"/>
  <c r="I178" i="1"/>
  <c r="H173" i="1"/>
  <c r="I173" i="1"/>
  <c r="I113" i="1"/>
  <c r="I108" i="1"/>
  <c r="I103" i="1"/>
  <c r="G103" i="1"/>
  <c r="H103" i="1"/>
  <c r="H128" i="1"/>
  <c r="I128" i="1"/>
  <c r="I68" i="1"/>
  <c r="I63" i="1"/>
  <c r="I57" i="1"/>
  <c r="I51" i="1"/>
  <c r="I210" i="1"/>
  <c r="I33" i="1" s="1"/>
  <c r="I28" i="1" s="1"/>
  <c r="I23" i="1" s="1"/>
  <c r="I18" i="1" s="1"/>
  <c r="I211" i="1"/>
  <c r="I34" i="1" s="1"/>
  <c r="H38" i="1"/>
  <c r="H40" i="1"/>
  <c r="I29" i="1" l="1"/>
  <c r="I31" i="1"/>
  <c r="I208" i="1"/>
  <c r="I233" i="1"/>
  <c r="H36" i="1"/>
  <c r="G38" i="1"/>
  <c r="K38" i="1" s="1"/>
  <c r="F38" i="1"/>
  <c r="G73" i="1"/>
  <c r="H73" i="1"/>
  <c r="F73" i="1"/>
  <c r="I24" i="1" l="1"/>
  <c r="I26" i="1"/>
  <c r="F86" i="1"/>
  <c r="F193" i="1"/>
  <c r="I19" i="1" l="1"/>
  <c r="I16" i="1" s="1"/>
  <c r="I21" i="1"/>
  <c r="H193" i="1"/>
  <c r="G193" i="1"/>
  <c r="G84" i="1" l="1"/>
  <c r="H84" i="1"/>
  <c r="F84" i="1"/>
  <c r="G173" i="1"/>
  <c r="H32" i="1" l="1"/>
  <c r="H27" i="1" s="1"/>
  <c r="H22" i="1" s="1"/>
  <c r="H17" i="1" s="1"/>
  <c r="E86" i="1"/>
  <c r="F87" i="1" l="1"/>
  <c r="G87" i="1"/>
  <c r="G83" i="1" s="1"/>
  <c r="H87" i="1"/>
  <c r="H35" i="1" l="1"/>
  <c r="H30" i="1" s="1"/>
  <c r="H25" i="1" s="1"/>
  <c r="H20" i="1" s="1"/>
  <c r="H83" i="1"/>
  <c r="K83" i="1" s="1"/>
  <c r="G188" i="1"/>
  <c r="H188" i="1"/>
  <c r="F188" i="1"/>
  <c r="G178" i="1"/>
  <c r="H178" i="1"/>
  <c r="F40" i="1" l="1"/>
  <c r="G40" i="1"/>
  <c r="H268" i="1"/>
  <c r="H263" i="1"/>
  <c r="G256" i="1"/>
  <c r="H256" i="1"/>
  <c r="G253" i="1"/>
  <c r="H253" i="1"/>
  <c r="G258" i="1"/>
  <c r="H258" i="1"/>
  <c r="G238" i="1"/>
  <c r="H210" i="1"/>
  <c r="H33" i="1" s="1"/>
  <c r="H28" i="1" s="1"/>
  <c r="H23" i="1" s="1"/>
  <c r="H18" i="1" s="1"/>
  <c r="H211" i="1"/>
  <c r="H213" i="1"/>
  <c r="H113" i="1"/>
  <c r="H108" i="1"/>
  <c r="H98" i="1"/>
  <c r="H93" i="1"/>
  <c r="G88" i="1"/>
  <c r="K88" i="1" s="1"/>
  <c r="H88" i="1"/>
  <c r="H68" i="1"/>
  <c r="H63" i="1"/>
  <c r="H57" i="1"/>
  <c r="H51" i="1"/>
  <c r="G41" i="1"/>
  <c r="K41" i="1" s="1"/>
  <c r="H248" i="1" l="1"/>
  <c r="H251" i="1"/>
  <c r="H34" i="1"/>
  <c r="G248" i="1"/>
  <c r="H208" i="1"/>
  <c r="G36" i="1"/>
  <c r="K36" i="1" s="1"/>
  <c r="H233" i="1"/>
  <c r="H31" i="1" l="1"/>
  <c r="H29" i="1"/>
  <c r="F173" i="1"/>
  <c r="F183" i="1"/>
  <c r="G183" i="1"/>
  <c r="K183" i="1" s="1"/>
  <c r="E183" i="1"/>
  <c r="H24" i="1" l="1"/>
  <c r="H26" i="1"/>
  <c r="E84" i="1"/>
  <c r="F178" i="1"/>
  <c r="E178" i="1"/>
  <c r="H19" i="1" l="1"/>
  <c r="H16" i="1" s="1"/>
  <c r="H21" i="1"/>
  <c r="F236" i="1"/>
  <c r="E236" i="1"/>
  <c r="F235" i="1"/>
  <c r="E235" i="1"/>
  <c r="F234" i="1"/>
  <c r="E234" i="1"/>
  <c r="E238" i="1"/>
  <c r="F211" i="1"/>
  <c r="G211" i="1"/>
  <c r="K211" i="1" s="1"/>
  <c r="E211" i="1"/>
  <c r="F210" i="1"/>
  <c r="G210" i="1"/>
  <c r="E210" i="1"/>
  <c r="F238" i="1"/>
  <c r="G243" i="1"/>
  <c r="F243" i="1"/>
  <c r="E243" i="1"/>
  <c r="E32" i="1" l="1"/>
  <c r="G34" i="1"/>
  <c r="K34" i="1" s="1"/>
  <c r="G32" i="1"/>
  <c r="G33" i="1"/>
  <c r="K33" i="1" s="1"/>
  <c r="F32" i="1"/>
  <c r="G29" i="1"/>
  <c r="K29" i="1" s="1"/>
  <c r="E223" i="1"/>
  <c r="E173" i="1"/>
  <c r="E168" i="1"/>
  <c r="E163" i="1"/>
  <c r="E158" i="1"/>
  <c r="G27" i="1" l="1"/>
  <c r="G28" i="1"/>
  <c r="K28" i="1" s="1"/>
  <c r="F153" i="1"/>
  <c r="G153" i="1"/>
  <c r="E153" i="1"/>
  <c r="F148" i="1"/>
  <c r="G148" i="1"/>
  <c r="E148" i="1"/>
  <c r="G22" i="1" l="1"/>
  <c r="G23" i="1"/>
  <c r="K23" i="1" s="1"/>
  <c r="E27" i="1"/>
  <c r="E22" i="1" s="1"/>
  <c r="E17" i="1" s="1"/>
  <c r="F27" i="1"/>
  <c r="F83" i="1"/>
  <c r="G35" i="1"/>
  <c r="E87" i="1"/>
  <c r="E83" i="1" l="1"/>
  <c r="G17" i="1"/>
  <c r="G18" i="1"/>
  <c r="K18" i="1" s="1"/>
  <c r="G30" i="1"/>
  <c r="G31" i="1"/>
  <c r="K31" i="1" s="1"/>
  <c r="F22" i="1"/>
  <c r="F143" i="1"/>
  <c r="G143" i="1"/>
  <c r="E143" i="1"/>
  <c r="F138" i="1"/>
  <c r="G138" i="1"/>
  <c r="E138" i="1"/>
  <c r="F39" i="1"/>
  <c r="F35" i="1"/>
  <c r="E40" i="1"/>
  <c r="E39" i="1"/>
  <c r="E38" i="1"/>
  <c r="E34" i="1" l="1"/>
  <c r="E33" i="1"/>
  <c r="E35" i="1"/>
  <c r="G25" i="1"/>
  <c r="G26" i="1"/>
  <c r="K26" i="1" s="1"/>
  <c r="F17" i="1"/>
  <c r="F33" i="1"/>
  <c r="F34" i="1"/>
  <c r="G118" i="1"/>
  <c r="G20" i="1" l="1"/>
  <c r="G218" i="1" l="1"/>
  <c r="F218" i="1"/>
  <c r="F208" i="1" l="1"/>
  <c r="F41" i="1" l="1"/>
  <c r="E41" i="1"/>
  <c r="F51" i="1"/>
  <c r="G51" i="1"/>
  <c r="K51" i="1" s="1"/>
  <c r="E51" i="1"/>
  <c r="F57" i="1"/>
  <c r="G57" i="1"/>
  <c r="K57" i="1" s="1"/>
  <c r="E57" i="1"/>
  <c r="F63" i="1"/>
  <c r="G63" i="1"/>
  <c r="E63" i="1"/>
  <c r="F68" i="1"/>
  <c r="G68" i="1"/>
  <c r="E68" i="1"/>
  <c r="E36" i="1" l="1"/>
  <c r="F36" i="1"/>
  <c r="F88" i="1"/>
  <c r="E88" i="1"/>
  <c r="F93" i="1"/>
  <c r="G93" i="1"/>
  <c r="K93" i="1" s="1"/>
  <c r="E93" i="1"/>
  <c r="F98" i="1"/>
  <c r="G98" i="1"/>
  <c r="K98" i="1" s="1"/>
  <c r="E98" i="1"/>
  <c r="F103" i="1"/>
  <c r="E103" i="1"/>
  <c r="F108" i="1"/>
  <c r="G108" i="1"/>
  <c r="K108" i="1" s="1"/>
  <c r="E108" i="1"/>
  <c r="F113" i="1"/>
  <c r="G113" i="1"/>
  <c r="K113" i="1" s="1"/>
  <c r="E113" i="1"/>
  <c r="F123" i="1"/>
  <c r="G123" i="1"/>
  <c r="E123" i="1"/>
  <c r="F128" i="1"/>
  <c r="G128" i="1"/>
  <c r="K128" i="1" s="1"/>
  <c r="E128" i="1"/>
  <c r="F30" i="1"/>
  <c r="G208" i="1"/>
  <c r="K208" i="1" s="1"/>
  <c r="F213" i="1"/>
  <c r="G213" i="1"/>
  <c r="K213" i="1" s="1"/>
  <c r="E213" i="1"/>
  <c r="F258" i="1"/>
  <c r="E258" i="1"/>
  <c r="F263" i="1"/>
  <c r="E263" i="1"/>
  <c r="F268" i="1"/>
  <c r="G268" i="1"/>
  <c r="E268" i="1"/>
  <c r="G251" i="1"/>
  <c r="F256" i="1"/>
  <c r="E256" i="1"/>
  <c r="G233" i="1" l="1"/>
  <c r="G24" i="1"/>
  <c r="K24" i="1" s="1"/>
  <c r="F251" i="1"/>
  <c r="F233" i="1"/>
  <c r="F25" i="1"/>
  <c r="E251" i="1"/>
  <c r="E208" i="1"/>
  <c r="E253" i="1"/>
  <c r="F28" i="1"/>
  <c r="F253" i="1"/>
  <c r="F20" i="1" l="1"/>
  <c r="G21" i="1"/>
  <c r="K21" i="1" s="1"/>
  <c r="G19" i="1"/>
  <c r="K19" i="1" s="1"/>
  <c r="F248" i="1"/>
  <c r="F23" i="1"/>
  <c r="E248" i="1"/>
  <c r="E28" i="1"/>
  <c r="E29" i="1"/>
  <c r="E30" i="1"/>
  <c r="E31" i="1"/>
  <c r="F29" i="1"/>
  <c r="F31" i="1"/>
  <c r="E24" i="1" l="1"/>
  <c r="G16" i="1"/>
  <c r="K16" i="1" s="1"/>
  <c r="F18" i="1"/>
  <c r="F24" i="1"/>
  <c r="E233" i="1"/>
  <c r="E23" i="1"/>
  <c r="E26" i="1"/>
  <c r="E25" i="1"/>
  <c r="F26" i="1"/>
  <c r="E18" i="1" l="1"/>
  <c r="E19" i="1"/>
  <c r="E20" i="1"/>
  <c r="E21" i="1"/>
  <c r="F19" i="1"/>
  <c r="F21" i="1"/>
  <c r="F16" i="1" l="1"/>
  <c r="E16" i="1"/>
</calcChain>
</file>

<file path=xl/sharedStrings.xml><?xml version="1.0" encoding="utf-8"?>
<sst xmlns="http://schemas.openxmlformats.org/spreadsheetml/2006/main" count="425" uniqueCount="121">
  <si>
    <t>№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</si>
  <si>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</si>
  <si>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</si>
  <si>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</si>
  <si>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Расходы, тыс. руб.</t>
  </si>
  <si>
    <t>всего</t>
  </si>
  <si>
    <t>Всего, в том числе</t>
  </si>
  <si>
    <t>федеральный бюджет</t>
  </si>
  <si>
    <t>областной бюджет</t>
  </si>
  <si>
    <t>местный бюджет</t>
  </si>
  <si>
    <t>иные источники</t>
  </si>
  <si>
    <t>1.</t>
  </si>
  <si>
    <t xml:space="preserve">Подпрограмма 1 «Развитие дошкольного, общего, дополнительного образования» </t>
  </si>
  <si>
    <t>Всего, в том числе:</t>
  </si>
  <si>
    <t xml:space="preserve">областной бюджет </t>
  </si>
  <si>
    <t>1.1.</t>
  </si>
  <si>
    <t>Основное мероприятие «Дошкольное образование»</t>
  </si>
  <si>
    <t>1.1.1.</t>
  </si>
  <si>
    <t>1.1.2.</t>
  </si>
  <si>
    <t>1.1.3.</t>
  </si>
  <si>
    <t>1.1.4.</t>
  </si>
  <si>
    <t>1.1.5.</t>
  </si>
  <si>
    <t>1.1.6.</t>
  </si>
  <si>
    <t>1.2.</t>
  </si>
  <si>
    <t>Основное мероприятие  «Общее образование»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</si>
  <si>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</si>
  <si>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</si>
  <si>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</si>
  <si>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</si>
  <si>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</si>
  <si>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</si>
  <si>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</si>
  <si>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</si>
  <si>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</si>
  <si>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</si>
  <si>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</si>
  <si>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</si>
  <si>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</si>
  <si>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</si>
  <si>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1.3.2.</t>
  </si>
  <si>
    <t>1.3.3.</t>
  </si>
  <si>
    <t xml:space="preserve">   Управление образования. физической культуры и спорта Администрации Невельского района</t>
  </si>
  <si>
    <t>Основное мероприятие «Дополнительное образование в сфере физической культуры и спорта»</t>
  </si>
  <si>
    <t>2.</t>
  </si>
  <si>
    <t>2.1.</t>
  </si>
  <si>
    <t>2.1.1.</t>
  </si>
  <si>
    <t>2.1.2.</t>
  </si>
  <si>
    <t>2.1.3.</t>
  </si>
  <si>
    <t>Управление образования, физической культуры и спорта Администрации Невельского района</t>
  </si>
  <si>
    <t>1.2.13.</t>
  </si>
  <si>
    <t>2.1.4.</t>
  </si>
  <si>
    <t xml:space="preserve">образовании «Невельский район» </t>
  </si>
  <si>
    <t>Мероприятие 1.1.4.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</si>
  <si>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1.2.3. 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</t>
  </si>
  <si>
    <t>Мероприятие 2.1.1.Расходы на выплаты по оплате труда  и обеспечение функций   муниципальных органов</t>
  </si>
  <si>
    <t xml:space="preserve"> «Развитие образования</t>
  </si>
  <si>
    <t xml:space="preserve"> в муниципальном </t>
  </si>
  <si>
    <t xml:space="preserve">Прогнозная (справочная) оценка ресурсного обеспечения реализации муниципальной программы «Развитие образования в муниципальном образовании «Невельский район»» за счет всех источников финансирования
</t>
  </si>
  <si>
    <t>Муниципальная программа «Развитие образования в муниципальном образовании «Невельский район»»</t>
  </si>
  <si>
    <t xml:space="preserve">Подпрограмма 2 «Обеспечение реализации муниципальной  программы «Развитие образованияв муниципальном образовании «Невельский район» </t>
  </si>
  <si>
    <t>1.2.14.</t>
  </si>
  <si>
    <t>1.2.15.</t>
  </si>
  <si>
    <t>1.2.16.</t>
  </si>
  <si>
    <t>1.2.17.</t>
  </si>
  <si>
    <t>1.2.18.</t>
  </si>
  <si>
    <t>Основное мероприятие  региональный проект «Успех каждого ребенка»</t>
  </si>
  <si>
    <t>1.4.</t>
  </si>
  <si>
    <t>1.4.1.</t>
  </si>
  <si>
    <t>1.4.2.</t>
  </si>
  <si>
    <t>Мероприятие 1.4.2. расходы на создание новых мест в образовательных организациях различных типов для реализации дополнительных общеразвивающих программ всех направленностей (за счет средств федерального и областного бюджетов)</t>
  </si>
  <si>
    <t>Мероприятие 1.2.14. Расходы на подготовку проектно-сметной документации для проведения капитального ремонта в муниципальных бюджетных учреждениях</t>
  </si>
  <si>
    <t>Мероприятие 1.2.18.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</si>
  <si>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1.2.19.</t>
  </si>
  <si>
    <t>Мероприятие 1.2.19. Расходы наорганизацию бесплатного горячего питания обучающихся, получающих начальное общее образование в муниципальных образовательных организациях ( за счет средств федерального и областного бюджетов)</t>
  </si>
  <si>
    <t>1.2.20.</t>
  </si>
  <si>
    <t>Мероприятие 1.2.20. Расходы на выполнение государственных полномочий по выплате компенсации педагогическим работникаам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 за счет средств областного бюджета)</t>
  </si>
  <si>
    <t>1.2.21.</t>
  </si>
  <si>
    <t>Мероприятие 1.2.21. Расходы по перевозке учащихся на внеклассные мероприятия и итоговую аттестацию</t>
  </si>
  <si>
    <t>Управление образования,физической культуры и спорта Администрации Невельского района</t>
  </si>
  <si>
    <t>Мероприятие 1.2.22. Расходы на проведение мероприятий по созданию в дощкольных образовательных организациях и общеобразовательных организациях универсальной безбарьерной среды для инклюзивного и качественного образования детей-инвалидов</t>
  </si>
  <si>
    <t>1.2.22.</t>
  </si>
  <si>
    <t>1.1.7.</t>
  </si>
  <si>
    <t>1.2.23.</t>
  </si>
  <si>
    <t xml:space="preserve">Мероприятие 1.1.7. Расходы на устранение предписаний контрольно-надзорных органов  </t>
  </si>
  <si>
    <t>Мероприятие 1.2.23. Расходы на оздоровление педагогических работников общеобразовательных учреждений Псковской области</t>
  </si>
  <si>
    <t>1.3.4.</t>
  </si>
  <si>
    <t>1.2.24.</t>
  </si>
  <si>
    <t>Мероприятие 1.2.24. Расходы на осуществление нормативного оснащения муниципальных образовательных учреждений в сфере антитеррористической защищенности</t>
  </si>
  <si>
    <t>Мероприятие 1.1.8. Расходы на осуществление нормативного оснащения муниципальных образовательных учреждений в сфере антитеррористической защищенности</t>
  </si>
  <si>
    <t>1.1.8.</t>
  </si>
  <si>
    <t>«Приложение № 3 к муниципальной программе</t>
  </si>
  <si>
    <t xml:space="preserve">Мероприятие 1.1.1. Расходы на обеспечение деятельности  (оказание услуг) муниципальных учреждений </t>
  </si>
  <si>
    <t>Мероприятие1.1.2. Создание условий для осуществления присмотра и ухода за детьми-инвалидами, детьми-сиротами и детьми, оставшимся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деятельность.</t>
  </si>
  <si>
    <t>Мероприятие 1.1.3. Выплата компенсации части родительской платы за присмотр и уход за детьми, осваивающими  образовательные программы дошкольного образования в организациях, осуществляющих образовательную деятельность</t>
  </si>
  <si>
    <t>Мероприятие 1.1.5.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</si>
  <si>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 xml:space="preserve">Мероприятие 1.1.6. Расходы на воспитание и обучение детей-инвалидов в муниципальных дошкольных учреждениях </t>
  </si>
  <si>
    <t>Мероприятие1.2.1. Расходы на обеспечение деятельности  (оказание услуг) муниципальных учреждений</t>
  </si>
  <si>
    <t>Мероприятие 1.2.2. Совершенствование организации питания учащихся в общеобразовательных учреждениях</t>
  </si>
  <si>
    <t xml:space="preserve">Мероприятие 1.2.4. Расходы на выплату вознаграждения за выполнение функций классного руководителя педагогическим работникам муниципальных образовательных учреждений   </t>
  </si>
  <si>
    <t>Мероприятие 1.2.5. Компенсация расходов по оплате коммунальных услуг работникам, проживающим и работающим в сельских населенных пунктах, рабочих посёлках (посёлках городского типа)</t>
  </si>
  <si>
    <t xml:space="preserve">Мероприятия 1.2.6.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 </t>
  </si>
  <si>
    <t xml:space="preserve">Мероприятие 1.2.7. Строительство, капитальный ремонт, реконструкция объектов муниципальной собственности сети организаций общего образования детей </t>
  </si>
  <si>
    <t>Мероприятие 1.2.8. Премии Главы района</t>
  </si>
  <si>
    <t>Мероприятия 1.2.9. 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 , интереса к научной деятельности, творческой деятельности , физкультурно-спортивной деятельности.</t>
  </si>
  <si>
    <t>Мероприятие 1.2.10. Сопровождение инвалидов молодого возраста при трудоустройстве</t>
  </si>
  <si>
    <t>Мероприятие1.2.11. Компенсация расходов по подвозу детей в общеобразовательную организацию</t>
  </si>
  <si>
    <t>Мероприятие 1.2.12. Организация двухразового питания обучающихся с ограниченными возможностями здоровья в муниципальных образовательных организациях</t>
  </si>
  <si>
    <t>Мероприятие 1.2.13. Расходы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 (за счет средств федерального и областного бюджетов)</t>
  </si>
  <si>
    <t>Мероприятие 1.2.15. Расходы на финансовое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</si>
  <si>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1.2.16. Расходы на финансирование обеспечение продуктовыми наборами обучающихся муниципальных общеобразовательных организаций,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</si>
  <si>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1.2.17.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</si>
  <si>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 xml:space="preserve">Мероприятие 1.3.1 Расходы на обеспечение деятельности (оказание услуг) муниципальных учреждений </t>
  </si>
  <si>
    <t>Мероприятие 1.3.2. Расходы на предоставление   педагогическим работникам муниципальных  образовательных организаций мер  социальной поддержки,предусмотренных Законом Псковской области "Об образовании в Псковской области"</t>
  </si>
  <si>
    <t>Мероприятие 1.3.3. Расходы на выплату единовременной компенсации за осуществление образовательного процесса в дистанционной форме. В рамках реализации мер по обеспечению санитарно-эпидемиологического благополучия населения Псковской области в связи с распространением новой коронавирусной инфекции(COVID-19)</t>
  </si>
  <si>
    <t>Мероприятие 1.3.4. Расходы на  обеспечения сертификатов дополнительного образования с определенным номиналом на период действия программы персонифицированного финансирования</t>
  </si>
  <si>
    <t>Мероприятие 1.4.1. Расходы на создание в общеобразовательных организациях, расположенных в сельской местности, условия для занятия физической культурой и спортм</t>
  </si>
  <si>
    <t>Основное мероприятие 2.1. «Функционирование управления образования, физической культуры и спорта Администрации Невельского района»</t>
  </si>
  <si>
    <t>Мероприятие 2.1.2. Расходы на содержание работников не отнесённых к должностям муниципальной службы</t>
  </si>
  <si>
    <r>
      <t>Мероприятие 2.1.3. Расходы на ведение бухгалтерского учёта, статистической, налоговой и финансовой   отчетности  в сфере образования,</t>
    </r>
    <r>
      <rPr>
        <sz val="10"/>
        <color theme="1"/>
        <rFont val="Calibri"/>
        <family val="2"/>
        <charset val="204"/>
        <scheme val="minor"/>
      </rPr>
      <t xml:space="preserve"> </t>
    </r>
    <r>
      <rPr>
        <sz val="10"/>
        <color theme="1"/>
        <rFont val="Times New Roman"/>
        <family val="1"/>
        <charset val="204"/>
      </rPr>
      <t xml:space="preserve">молодёжной политики,  физической культуры и спорта </t>
    </r>
  </si>
  <si>
    <t>Мероприятие 2.1.4. Обеспечение жильём специалистов системы образования</t>
  </si>
  <si>
    <r>
      <t xml:space="preserve">Приложение к постановлению Администрации Невельского района от </t>
    </r>
    <r>
      <rPr>
        <u/>
        <sz val="14"/>
        <color theme="1"/>
        <rFont val="Times New Roman"/>
        <family val="1"/>
        <charset val="204"/>
      </rPr>
      <t>23.01.2023 № 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</si>
</sst>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72">
    <xf numFmtId="0" fontId="0" fillId="0" borderId="0" xfId="0"/>
    <xf numFmtId="0" fontId="1" fillId="0" borderId="0" xfId="0" applyFont="1" applyAlignment="1">
      <alignment horizontal="right" vertical="center"/>
    </xf>
    <xf numFmtId="0" fontId="0" fillId="0" borderId="0" xfId="0" applyAlignmen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3" fontId="3" fillId="2" borderId="1" xfId="1" applyFont="1" applyFill="1" applyBorder="1" applyAlignment="1">
      <alignment horizontal="center" vertical="center"/>
    </xf>
    <xf numFmtId="43" fontId="3" fillId="0" borderId="1" xfId="1" applyFont="1" applyBorder="1" applyAlignment="1">
      <alignment horizontal="center" vertical="center"/>
    </xf>
    <xf numFmtId="43" fontId="4" fillId="0" borderId="1" xfId="1" applyFont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 wrapText="1"/>
    </xf>
    <xf numFmtId="43" fontId="4" fillId="2" borderId="1" xfId="1" applyFont="1" applyFill="1" applyBorder="1" applyAlignment="1">
      <alignment horizontal="center"/>
    </xf>
    <xf numFmtId="0" fontId="3" fillId="0" borderId="5" xfId="0" applyFont="1" applyBorder="1" applyAlignment="1">
      <alignment vertical="center" wrapText="1"/>
    </xf>
    <xf numFmtId="43" fontId="4" fillId="0" borderId="1" xfId="1" applyFont="1" applyBorder="1" applyAlignment="1">
      <alignment horizontal="center"/>
    </xf>
    <xf numFmtId="0" fontId="3" fillId="2" borderId="5" xfId="0" applyFont="1" applyFill="1" applyBorder="1" applyAlignment="1">
      <alignment vertical="center" wrapText="1"/>
    </xf>
    <xf numFmtId="0" fontId="6" fillId="2" borderId="1" xfId="0" applyFont="1" applyFill="1" applyBorder="1"/>
    <xf numFmtId="0" fontId="3" fillId="3" borderId="0" xfId="0" applyFont="1" applyFill="1" applyBorder="1"/>
    <xf numFmtId="0" fontId="6" fillId="3" borderId="0" xfId="0" applyFont="1" applyFill="1" applyBorder="1"/>
    <xf numFmtId="0" fontId="6" fillId="2" borderId="3" xfId="0" applyFont="1" applyFill="1" applyBorder="1" applyAlignment="1">
      <alignment vertical="center" wrapText="1"/>
    </xf>
    <xf numFmtId="0" fontId="6" fillId="2" borderId="0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16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2" fontId="1" fillId="0" borderId="0" xfId="0" applyNumberFormat="1" applyFont="1" applyAlignment="1">
      <alignment horizontal="right" vertical="center"/>
    </xf>
    <xf numFmtId="12" fontId="0" fillId="0" borderId="0" xfId="0" applyNumberFormat="1" applyAlignment="1"/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wrapText="1"/>
    </xf>
    <xf numFmtId="0" fontId="0" fillId="2" borderId="3" xfId="0" applyFill="1" applyBorder="1" applyAlignment="1"/>
    <xf numFmtId="0" fontId="0" fillId="2" borderId="4" xfId="0" applyFill="1" applyBorder="1" applyAlignment="1"/>
    <xf numFmtId="0" fontId="1" fillId="2" borderId="2" xfId="0" applyFont="1" applyFill="1" applyBorder="1" applyAlignment="1"/>
    <xf numFmtId="14" fontId="2" fillId="0" borderId="2" xfId="0" applyNumberFormat="1" applyFont="1" applyBorder="1" applyAlignment="1">
      <alignment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2"/>
  <sheetViews>
    <sheetView tabSelected="1" view="pageBreakPreview" topLeftCell="D1" zoomScaleNormal="100" zoomScaleSheetLayoutView="100" workbookViewId="0">
      <selection activeCell="F2" sqref="F2:K2"/>
    </sheetView>
  </sheetViews>
  <sheetFormatPr defaultRowHeight="15" x14ac:dyDescent="0.25"/>
  <cols>
    <col min="1" max="1" width="8.42578125" customWidth="1"/>
    <col min="2" max="2" width="38.28515625" customWidth="1"/>
    <col min="3" max="3" width="21.140625" customWidth="1"/>
    <col min="4" max="4" width="21.42578125" customWidth="1"/>
    <col min="5" max="5" width="19.7109375" customWidth="1"/>
    <col min="6" max="6" width="15.28515625" customWidth="1"/>
    <col min="7" max="10" width="15.140625" customWidth="1"/>
    <col min="11" max="11" width="31.85546875" customWidth="1"/>
  </cols>
  <sheetData>
    <row r="1" spans="1:12" ht="2.25" customHeight="1" x14ac:dyDescent="0.25"/>
    <row r="2" spans="1:12" ht="39" customHeight="1" x14ac:dyDescent="0.3">
      <c r="F2" s="43" t="s">
        <v>120</v>
      </c>
      <c r="G2" s="43"/>
      <c r="H2" s="43"/>
      <c r="I2" s="43"/>
      <c r="J2" s="43"/>
      <c r="K2" s="43"/>
    </row>
    <row r="3" spans="1:12" ht="21" customHeight="1" x14ac:dyDescent="0.25"/>
    <row r="4" spans="1:12" ht="18.75" x14ac:dyDescent="0.25">
      <c r="D4" s="50" t="s">
        <v>90</v>
      </c>
      <c r="E4" s="51"/>
      <c r="F4" s="51"/>
      <c r="G4" s="51"/>
      <c r="H4" s="51"/>
      <c r="I4" s="51"/>
      <c r="J4" s="51"/>
      <c r="K4" s="51"/>
    </row>
    <row r="5" spans="1:12" ht="18.75" x14ac:dyDescent="0.25">
      <c r="K5" s="1" t="s">
        <v>55</v>
      </c>
    </row>
    <row r="6" spans="1:12" ht="18.75" x14ac:dyDescent="0.25">
      <c r="K6" s="1" t="s">
        <v>56</v>
      </c>
    </row>
    <row r="7" spans="1:12" ht="18.75" x14ac:dyDescent="0.25">
      <c r="K7" s="1" t="s">
        <v>51</v>
      </c>
    </row>
    <row r="9" spans="1:12" x14ac:dyDescent="0.25">
      <c r="A9" s="55" t="s">
        <v>57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2"/>
    </row>
    <row r="10" spans="1:12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2"/>
    </row>
    <row r="11" spans="1:12" ht="21.75" customHeight="1" x14ac:dyDescent="0.25">
      <c r="A11" s="56"/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2"/>
    </row>
    <row r="12" spans="1:12" hidden="1" x14ac:dyDescent="0.25"/>
    <row r="13" spans="1:12" ht="46.5" customHeight="1" x14ac:dyDescent="0.25">
      <c r="A13" s="52" t="s">
        <v>0</v>
      </c>
      <c r="B13" s="53" t="s">
        <v>1</v>
      </c>
      <c r="C13" s="53" t="s">
        <v>2</v>
      </c>
      <c r="D13" s="53" t="s">
        <v>3</v>
      </c>
      <c r="E13" s="54" t="s">
        <v>4</v>
      </c>
      <c r="F13" s="54"/>
      <c r="G13" s="54"/>
      <c r="H13" s="54"/>
      <c r="I13" s="54"/>
      <c r="J13" s="54"/>
      <c r="K13" s="54"/>
    </row>
    <row r="14" spans="1:12" ht="17.25" customHeight="1" x14ac:dyDescent="0.25">
      <c r="A14" s="52"/>
      <c r="B14" s="53"/>
      <c r="C14" s="53"/>
      <c r="D14" s="53"/>
      <c r="E14" s="3">
        <v>2020</v>
      </c>
      <c r="F14" s="3">
        <v>2021</v>
      </c>
      <c r="G14" s="3">
        <v>2022</v>
      </c>
      <c r="H14" s="20">
        <v>2023</v>
      </c>
      <c r="I14" s="21">
        <v>2024</v>
      </c>
      <c r="J14" s="25">
        <v>2025</v>
      </c>
      <c r="K14" s="3" t="s">
        <v>5</v>
      </c>
    </row>
    <row r="15" spans="1:12" ht="17.25" customHeight="1" x14ac:dyDescent="0.25">
      <c r="A15" s="4">
        <v>1</v>
      </c>
      <c r="B15" s="5">
        <v>2</v>
      </c>
      <c r="C15" s="3">
        <v>3</v>
      </c>
      <c r="D15" s="5">
        <v>4</v>
      </c>
      <c r="E15" s="5">
        <v>5</v>
      </c>
      <c r="F15" s="5">
        <v>6</v>
      </c>
      <c r="G15" s="5">
        <v>7</v>
      </c>
      <c r="H15" s="5"/>
      <c r="I15" s="5"/>
      <c r="J15" s="5"/>
      <c r="K15" s="3">
        <v>10</v>
      </c>
    </row>
    <row r="16" spans="1:12" ht="16.5" customHeight="1" x14ac:dyDescent="0.25">
      <c r="A16" s="57"/>
      <c r="B16" s="26" t="s">
        <v>58</v>
      </c>
      <c r="C16" s="26" t="s">
        <v>6</v>
      </c>
      <c r="D16" s="12" t="s">
        <v>5</v>
      </c>
      <c r="E16" s="11">
        <f>E17+E18+E19+E20</f>
        <v>220041.21999999997</v>
      </c>
      <c r="F16" s="11">
        <f>F17+F18+F19+F20</f>
        <v>229807.973</v>
      </c>
      <c r="G16" s="11">
        <f t="shared" ref="G16:J16" si="0">G17+G18+G19+G20</f>
        <v>246926.3</v>
      </c>
      <c r="H16" s="11">
        <f t="shared" si="0"/>
        <v>244343</v>
      </c>
      <c r="I16" s="11">
        <f t="shared" si="0"/>
        <v>242724.5</v>
      </c>
      <c r="J16" s="11">
        <f t="shared" si="0"/>
        <v>235236.1</v>
      </c>
      <c r="K16" s="11">
        <f>E16+F16+G16+H16+I16+J16</f>
        <v>1419079.0930000001</v>
      </c>
    </row>
    <row r="17" spans="1:11" ht="15.75" customHeight="1" x14ac:dyDescent="0.25">
      <c r="A17" s="58"/>
      <c r="B17" s="27"/>
      <c r="C17" s="27"/>
      <c r="D17" s="12" t="s">
        <v>7</v>
      </c>
      <c r="E17" s="8">
        <f>E22</f>
        <v>16181.4</v>
      </c>
      <c r="F17" s="8">
        <f t="shared" ref="F17:J17" si="1">F22</f>
        <v>19145.3</v>
      </c>
      <c r="G17" s="8">
        <f t="shared" si="1"/>
        <v>19218.12</v>
      </c>
      <c r="H17" s="8">
        <f t="shared" si="1"/>
        <v>16747</v>
      </c>
      <c r="I17" s="8">
        <f t="shared" si="1"/>
        <v>16777.599999999999</v>
      </c>
      <c r="J17" s="8">
        <f t="shared" si="1"/>
        <v>16735.099999999999</v>
      </c>
      <c r="K17" s="11">
        <f t="shared" ref="K17:K80" si="2">E17+F17+G17+H17+I17+J17</f>
        <v>104804.51999999999</v>
      </c>
    </row>
    <row r="18" spans="1:11" ht="21.75" customHeight="1" x14ac:dyDescent="0.25">
      <c r="A18" s="58"/>
      <c r="B18" s="27"/>
      <c r="C18" s="27"/>
      <c r="D18" s="12" t="s">
        <v>8</v>
      </c>
      <c r="E18" s="8">
        <f>E23</f>
        <v>125681.5</v>
      </c>
      <c r="F18" s="9">
        <f t="shared" ref="F18:J18" si="3">F23</f>
        <v>127601.90000000001</v>
      </c>
      <c r="G18" s="9">
        <f t="shared" si="3"/>
        <v>138302</v>
      </c>
      <c r="H18" s="9">
        <f t="shared" si="3"/>
        <v>137253</v>
      </c>
      <c r="I18" s="9">
        <f t="shared" si="3"/>
        <v>137860.4</v>
      </c>
      <c r="J18" s="9">
        <f t="shared" si="3"/>
        <v>137859.9</v>
      </c>
      <c r="K18" s="11">
        <f t="shared" si="2"/>
        <v>804558.70000000007</v>
      </c>
    </row>
    <row r="19" spans="1:11" ht="17.25" customHeight="1" x14ac:dyDescent="0.25">
      <c r="A19" s="58"/>
      <c r="B19" s="27"/>
      <c r="C19" s="27"/>
      <c r="D19" s="12" t="s">
        <v>9</v>
      </c>
      <c r="E19" s="13">
        <f>E24</f>
        <v>63378.319999999992</v>
      </c>
      <c r="F19" s="11">
        <f t="shared" ref="F19:J19" si="4">F24</f>
        <v>68260.773000000001</v>
      </c>
      <c r="G19" s="11">
        <f t="shared" si="4"/>
        <v>74606.180000000008</v>
      </c>
      <c r="H19" s="11">
        <f t="shared" si="4"/>
        <v>75542.999999999985</v>
      </c>
      <c r="I19" s="11">
        <f t="shared" si="4"/>
        <v>73286.5</v>
      </c>
      <c r="J19" s="11">
        <f t="shared" si="4"/>
        <v>65841.100000000006</v>
      </c>
      <c r="K19" s="11">
        <f t="shared" si="2"/>
        <v>420915.87300000002</v>
      </c>
    </row>
    <row r="20" spans="1:11" ht="18.75" customHeight="1" x14ac:dyDescent="0.25">
      <c r="A20" s="58"/>
      <c r="B20" s="27"/>
      <c r="C20" s="28"/>
      <c r="D20" s="12" t="s">
        <v>10</v>
      </c>
      <c r="E20" s="9">
        <f>E25</f>
        <v>14800</v>
      </c>
      <c r="F20" s="9">
        <f t="shared" ref="F20:J20" si="5">F25</f>
        <v>14800</v>
      </c>
      <c r="G20" s="9">
        <f t="shared" si="5"/>
        <v>14800</v>
      </c>
      <c r="H20" s="9">
        <f t="shared" si="5"/>
        <v>14800</v>
      </c>
      <c r="I20" s="9">
        <f t="shared" si="5"/>
        <v>14800</v>
      </c>
      <c r="J20" s="9">
        <f t="shared" si="5"/>
        <v>14800</v>
      </c>
      <c r="K20" s="11">
        <f t="shared" si="2"/>
        <v>88800</v>
      </c>
    </row>
    <row r="21" spans="1:11" ht="13.5" customHeight="1" x14ac:dyDescent="0.25">
      <c r="A21" s="58"/>
      <c r="B21" s="27"/>
      <c r="C21" s="26" t="s">
        <v>78</v>
      </c>
      <c r="D21" s="12" t="s">
        <v>5</v>
      </c>
      <c r="E21" s="11">
        <f>E22+E23+E24+E25</f>
        <v>220041.21999999997</v>
      </c>
      <c r="F21" s="11">
        <f t="shared" ref="F21:J21" si="6">F22+F23+F24+F25</f>
        <v>229807.973</v>
      </c>
      <c r="G21" s="11">
        <f t="shared" si="6"/>
        <v>246926.3</v>
      </c>
      <c r="H21" s="11">
        <f t="shared" si="6"/>
        <v>244343</v>
      </c>
      <c r="I21" s="11">
        <f t="shared" si="6"/>
        <v>242724.5</v>
      </c>
      <c r="J21" s="11">
        <f t="shared" si="6"/>
        <v>235236.1</v>
      </c>
      <c r="K21" s="11">
        <f t="shared" si="2"/>
        <v>1419079.0930000001</v>
      </c>
    </row>
    <row r="22" spans="1:11" ht="15" customHeight="1" x14ac:dyDescent="0.25">
      <c r="A22" s="58"/>
      <c r="B22" s="27"/>
      <c r="C22" s="27"/>
      <c r="D22" s="12" t="s">
        <v>7</v>
      </c>
      <c r="E22" s="9">
        <f>E27</f>
        <v>16181.4</v>
      </c>
      <c r="F22" s="9">
        <f t="shared" ref="F22:J22" si="7">F27</f>
        <v>19145.3</v>
      </c>
      <c r="G22" s="9">
        <f t="shared" si="7"/>
        <v>19218.12</v>
      </c>
      <c r="H22" s="9">
        <f t="shared" si="7"/>
        <v>16747</v>
      </c>
      <c r="I22" s="9">
        <f t="shared" si="7"/>
        <v>16777.599999999999</v>
      </c>
      <c r="J22" s="9">
        <f t="shared" si="7"/>
        <v>16735.099999999999</v>
      </c>
      <c r="K22" s="11">
        <f t="shared" si="2"/>
        <v>104804.51999999999</v>
      </c>
    </row>
    <row r="23" spans="1:11" ht="17.25" customHeight="1" x14ac:dyDescent="0.25">
      <c r="A23" s="58"/>
      <c r="B23" s="27"/>
      <c r="C23" s="27"/>
      <c r="D23" s="12" t="s">
        <v>8</v>
      </c>
      <c r="E23" s="9">
        <f t="shared" ref="E23:J25" si="8">E28+E250</f>
        <v>125681.5</v>
      </c>
      <c r="F23" s="9">
        <f t="shared" si="8"/>
        <v>127601.90000000001</v>
      </c>
      <c r="G23" s="9">
        <f t="shared" si="8"/>
        <v>138302</v>
      </c>
      <c r="H23" s="9">
        <f t="shared" si="8"/>
        <v>137253</v>
      </c>
      <c r="I23" s="9">
        <f t="shared" si="8"/>
        <v>137860.4</v>
      </c>
      <c r="J23" s="9">
        <f t="shared" si="8"/>
        <v>137859.9</v>
      </c>
      <c r="K23" s="11">
        <f t="shared" si="2"/>
        <v>804558.70000000007</v>
      </c>
    </row>
    <row r="24" spans="1:11" ht="18" customHeight="1" x14ac:dyDescent="0.25">
      <c r="A24" s="58"/>
      <c r="B24" s="27"/>
      <c r="C24" s="27"/>
      <c r="D24" s="12" t="s">
        <v>9</v>
      </c>
      <c r="E24" s="11">
        <f t="shared" si="8"/>
        <v>63378.319999999992</v>
      </c>
      <c r="F24" s="11">
        <f t="shared" si="8"/>
        <v>68260.773000000001</v>
      </c>
      <c r="G24" s="11">
        <f t="shared" si="8"/>
        <v>74606.180000000008</v>
      </c>
      <c r="H24" s="11">
        <f t="shared" si="8"/>
        <v>75542.999999999985</v>
      </c>
      <c r="I24" s="11">
        <f t="shared" si="8"/>
        <v>73286.5</v>
      </c>
      <c r="J24" s="11">
        <f t="shared" si="8"/>
        <v>65841.100000000006</v>
      </c>
      <c r="K24" s="11">
        <f t="shared" si="2"/>
        <v>420915.87300000002</v>
      </c>
    </row>
    <row r="25" spans="1:11" ht="15.75" customHeight="1" x14ac:dyDescent="0.25">
      <c r="A25" s="59"/>
      <c r="B25" s="28"/>
      <c r="C25" s="28"/>
      <c r="D25" s="12" t="s">
        <v>10</v>
      </c>
      <c r="E25" s="9">
        <f t="shared" si="8"/>
        <v>14800</v>
      </c>
      <c r="F25" s="9">
        <f t="shared" si="8"/>
        <v>14800</v>
      </c>
      <c r="G25" s="9">
        <f t="shared" si="8"/>
        <v>14800</v>
      </c>
      <c r="H25" s="9">
        <f t="shared" si="8"/>
        <v>14800</v>
      </c>
      <c r="I25" s="9">
        <f t="shared" si="8"/>
        <v>14800</v>
      </c>
      <c r="J25" s="9">
        <f t="shared" si="8"/>
        <v>14800</v>
      </c>
      <c r="K25" s="11">
        <f t="shared" si="2"/>
        <v>88800</v>
      </c>
    </row>
    <row r="26" spans="1:11" ht="15" customHeight="1" x14ac:dyDescent="0.25">
      <c r="A26" s="57" t="s">
        <v>11</v>
      </c>
      <c r="B26" s="32" t="s">
        <v>12</v>
      </c>
      <c r="C26" s="26" t="s">
        <v>13</v>
      </c>
      <c r="D26" s="12" t="s">
        <v>5</v>
      </c>
      <c r="E26" s="10">
        <f>E27+E28+E29+E30</f>
        <v>212788.62</v>
      </c>
      <c r="F26" s="10">
        <f t="shared" ref="F26:J26" si="9">F27+F28+F29+F30</f>
        <v>222421.473</v>
      </c>
      <c r="G26" s="10">
        <f t="shared" si="9"/>
        <v>239448.7</v>
      </c>
      <c r="H26" s="10">
        <f t="shared" si="9"/>
        <v>236427.3</v>
      </c>
      <c r="I26" s="10">
        <f t="shared" si="9"/>
        <v>235174.2</v>
      </c>
      <c r="J26" s="10">
        <f t="shared" si="9"/>
        <v>232144.3</v>
      </c>
      <c r="K26" s="11">
        <f t="shared" si="2"/>
        <v>1378404.5930000001</v>
      </c>
    </row>
    <row r="27" spans="1:11" ht="16.5" customHeight="1" x14ac:dyDescent="0.25">
      <c r="A27" s="58"/>
      <c r="B27" s="33"/>
      <c r="C27" s="27"/>
      <c r="D27" s="12" t="s">
        <v>7</v>
      </c>
      <c r="E27" s="9">
        <f>E32</f>
        <v>16181.4</v>
      </c>
      <c r="F27" s="9">
        <f t="shared" ref="F27:J27" si="10">F32</f>
        <v>19145.3</v>
      </c>
      <c r="G27" s="9">
        <f t="shared" si="10"/>
        <v>19218.12</v>
      </c>
      <c r="H27" s="9">
        <f t="shared" si="10"/>
        <v>16747</v>
      </c>
      <c r="I27" s="9">
        <f t="shared" si="10"/>
        <v>16777.599999999999</v>
      </c>
      <c r="J27" s="9">
        <f t="shared" si="10"/>
        <v>16735.099999999999</v>
      </c>
      <c r="K27" s="11">
        <f t="shared" si="2"/>
        <v>104804.51999999999</v>
      </c>
    </row>
    <row r="28" spans="1:11" ht="18.75" customHeight="1" x14ac:dyDescent="0.25">
      <c r="A28" s="58"/>
      <c r="B28" s="33"/>
      <c r="C28" s="27"/>
      <c r="D28" s="12" t="s">
        <v>14</v>
      </c>
      <c r="E28" s="9">
        <f>E33</f>
        <v>125681.5</v>
      </c>
      <c r="F28" s="9">
        <f t="shared" ref="F28:J28" si="11">F33</f>
        <v>127601.90000000001</v>
      </c>
      <c r="G28" s="9">
        <f t="shared" si="11"/>
        <v>138302</v>
      </c>
      <c r="H28" s="9">
        <f t="shared" si="11"/>
        <v>137253</v>
      </c>
      <c r="I28" s="9">
        <f t="shared" si="11"/>
        <v>137860.4</v>
      </c>
      <c r="J28" s="9">
        <f t="shared" si="11"/>
        <v>137859.9</v>
      </c>
      <c r="K28" s="11">
        <f t="shared" si="2"/>
        <v>804558.70000000007</v>
      </c>
    </row>
    <row r="29" spans="1:11" ht="17.25" customHeight="1" x14ac:dyDescent="0.25">
      <c r="A29" s="58"/>
      <c r="B29" s="33"/>
      <c r="C29" s="27"/>
      <c r="D29" s="12" t="s">
        <v>9</v>
      </c>
      <c r="E29" s="11">
        <f>E34</f>
        <v>56125.719999999994</v>
      </c>
      <c r="F29" s="11">
        <f t="shared" ref="F29:J29" si="12">F34</f>
        <v>60874.273000000001</v>
      </c>
      <c r="G29" s="11">
        <f t="shared" si="12"/>
        <v>67128.58</v>
      </c>
      <c r="H29" s="11">
        <f t="shared" si="12"/>
        <v>67627.299999999988</v>
      </c>
      <c r="I29" s="11">
        <f t="shared" si="12"/>
        <v>65736.2</v>
      </c>
      <c r="J29" s="11">
        <f t="shared" si="12"/>
        <v>62749.3</v>
      </c>
      <c r="K29" s="11">
        <f t="shared" si="2"/>
        <v>380241.37299999996</v>
      </c>
    </row>
    <row r="30" spans="1:11" ht="15.75" customHeight="1" x14ac:dyDescent="0.25">
      <c r="A30" s="58"/>
      <c r="B30" s="33"/>
      <c r="C30" s="28"/>
      <c r="D30" s="12" t="s">
        <v>10</v>
      </c>
      <c r="E30" s="9">
        <f>E35</f>
        <v>14800</v>
      </c>
      <c r="F30" s="9">
        <f t="shared" ref="F30:J30" si="13">F35</f>
        <v>14800</v>
      </c>
      <c r="G30" s="9">
        <f t="shared" si="13"/>
        <v>14800</v>
      </c>
      <c r="H30" s="9">
        <f t="shared" si="13"/>
        <v>14800</v>
      </c>
      <c r="I30" s="9">
        <f t="shared" si="13"/>
        <v>14800</v>
      </c>
      <c r="J30" s="9">
        <f t="shared" si="13"/>
        <v>14800</v>
      </c>
      <c r="K30" s="11">
        <f t="shared" si="2"/>
        <v>88800</v>
      </c>
    </row>
    <row r="31" spans="1:11" ht="13.5" customHeight="1" x14ac:dyDescent="0.25">
      <c r="A31" s="58"/>
      <c r="B31" s="33"/>
      <c r="C31" s="26" t="s">
        <v>78</v>
      </c>
      <c r="D31" s="12" t="s">
        <v>5</v>
      </c>
      <c r="E31" s="10">
        <f>E33+E34+E35+E32</f>
        <v>212788.62</v>
      </c>
      <c r="F31" s="10">
        <f t="shared" ref="F31:J31" si="14">F33+F34+F35+F32</f>
        <v>222421.473</v>
      </c>
      <c r="G31" s="10">
        <f t="shared" si="14"/>
        <v>239448.7</v>
      </c>
      <c r="H31" s="10">
        <f t="shared" si="14"/>
        <v>236427.3</v>
      </c>
      <c r="I31" s="10">
        <f t="shared" si="14"/>
        <v>235174.19999999998</v>
      </c>
      <c r="J31" s="10">
        <f t="shared" si="14"/>
        <v>232144.30000000002</v>
      </c>
      <c r="K31" s="11">
        <f t="shared" si="2"/>
        <v>1378404.5930000001</v>
      </c>
    </row>
    <row r="32" spans="1:11" ht="15" customHeight="1" x14ac:dyDescent="0.25">
      <c r="A32" s="58"/>
      <c r="B32" s="33"/>
      <c r="C32" s="27"/>
      <c r="D32" s="12" t="s">
        <v>7</v>
      </c>
      <c r="E32" s="9">
        <f>E84+E209+E234</f>
        <v>16181.4</v>
      </c>
      <c r="F32" s="9">
        <f>F84+F209+F234</f>
        <v>19145.3</v>
      </c>
      <c r="G32" s="9">
        <f>G84+G209+G234</f>
        <v>19218.12</v>
      </c>
      <c r="H32" s="9">
        <f t="shared" ref="H32:J32" si="15">H84+H209+H234</f>
        <v>16747</v>
      </c>
      <c r="I32" s="9">
        <f t="shared" si="15"/>
        <v>16777.599999999999</v>
      </c>
      <c r="J32" s="9">
        <f t="shared" si="15"/>
        <v>16735.099999999999</v>
      </c>
      <c r="K32" s="11">
        <f t="shared" si="2"/>
        <v>104804.51999999999</v>
      </c>
    </row>
    <row r="33" spans="1:11" ht="15.75" customHeight="1" x14ac:dyDescent="0.25">
      <c r="A33" s="58"/>
      <c r="B33" s="33"/>
      <c r="C33" s="27"/>
      <c r="D33" s="12" t="s">
        <v>14</v>
      </c>
      <c r="E33" s="9">
        <f t="shared" ref="E33:J34" si="16">E38+E85+E210+E235</f>
        <v>125681.5</v>
      </c>
      <c r="F33" s="9">
        <f t="shared" si="16"/>
        <v>127601.90000000001</v>
      </c>
      <c r="G33" s="9">
        <f t="shared" si="16"/>
        <v>138302</v>
      </c>
      <c r="H33" s="9">
        <f t="shared" si="16"/>
        <v>137253</v>
      </c>
      <c r="I33" s="9">
        <f t="shared" si="16"/>
        <v>137860.4</v>
      </c>
      <c r="J33" s="9">
        <f t="shared" si="16"/>
        <v>137859.9</v>
      </c>
      <c r="K33" s="11">
        <f t="shared" si="2"/>
        <v>804558.70000000007</v>
      </c>
    </row>
    <row r="34" spans="1:11" ht="18.75" customHeight="1" x14ac:dyDescent="0.25">
      <c r="A34" s="58"/>
      <c r="B34" s="33"/>
      <c r="C34" s="27"/>
      <c r="D34" s="12" t="s">
        <v>9</v>
      </c>
      <c r="E34" s="11">
        <f t="shared" si="16"/>
        <v>56125.719999999994</v>
      </c>
      <c r="F34" s="11">
        <f t="shared" si="16"/>
        <v>60874.273000000001</v>
      </c>
      <c r="G34" s="11">
        <f t="shared" si="16"/>
        <v>67128.58</v>
      </c>
      <c r="H34" s="11">
        <f t="shared" si="16"/>
        <v>67627.299999999988</v>
      </c>
      <c r="I34" s="11">
        <f t="shared" si="16"/>
        <v>65736.2</v>
      </c>
      <c r="J34" s="11">
        <f t="shared" si="16"/>
        <v>62749.3</v>
      </c>
      <c r="K34" s="11">
        <f t="shared" si="2"/>
        <v>380241.37299999996</v>
      </c>
    </row>
    <row r="35" spans="1:11" x14ac:dyDescent="0.25">
      <c r="A35" s="59"/>
      <c r="B35" s="34"/>
      <c r="C35" s="28"/>
      <c r="D35" s="12" t="s">
        <v>10</v>
      </c>
      <c r="E35" s="9">
        <f t="shared" ref="E35:J35" si="17">E40+E87</f>
        <v>14800</v>
      </c>
      <c r="F35" s="9">
        <f t="shared" si="17"/>
        <v>14800</v>
      </c>
      <c r="G35" s="9">
        <f t="shared" si="17"/>
        <v>14800</v>
      </c>
      <c r="H35" s="9">
        <f t="shared" si="17"/>
        <v>14800</v>
      </c>
      <c r="I35" s="9">
        <f t="shared" si="17"/>
        <v>14800</v>
      </c>
      <c r="J35" s="9">
        <f t="shared" si="17"/>
        <v>14800</v>
      </c>
      <c r="K35" s="11">
        <f t="shared" si="2"/>
        <v>88800</v>
      </c>
    </row>
    <row r="36" spans="1:11" ht="14.25" customHeight="1" x14ac:dyDescent="0.25">
      <c r="A36" s="57" t="s">
        <v>15</v>
      </c>
      <c r="B36" s="26" t="s">
        <v>16</v>
      </c>
      <c r="C36" s="26" t="s">
        <v>78</v>
      </c>
      <c r="D36" s="12" t="s">
        <v>5</v>
      </c>
      <c r="E36" s="8">
        <f>E38+E39+E40+E37</f>
        <v>63347.6</v>
      </c>
      <c r="F36" s="9">
        <f t="shared" ref="F36:G36" si="18">F38+F39+F40+F37</f>
        <v>69948.7</v>
      </c>
      <c r="G36" s="9">
        <f t="shared" si="18"/>
        <v>74809</v>
      </c>
      <c r="H36" s="9">
        <f t="shared" ref="H36:J36" si="19">H38+H39+H40+H37</f>
        <v>77445</v>
      </c>
      <c r="I36" s="9">
        <f t="shared" si="19"/>
        <v>77445</v>
      </c>
      <c r="J36" s="9">
        <f t="shared" si="19"/>
        <v>77445</v>
      </c>
      <c r="K36" s="11">
        <f t="shared" si="2"/>
        <v>440440.3</v>
      </c>
    </row>
    <row r="37" spans="1:11" ht="17.25" customHeight="1" x14ac:dyDescent="0.25">
      <c r="A37" s="58"/>
      <c r="B37" s="27"/>
      <c r="C37" s="27"/>
      <c r="D37" s="12" t="s">
        <v>7</v>
      </c>
      <c r="E37" s="7">
        <v>0</v>
      </c>
      <c r="F37" s="6"/>
      <c r="G37" s="6"/>
      <c r="H37" s="6"/>
      <c r="I37" s="6"/>
      <c r="J37" s="6"/>
      <c r="K37" s="11">
        <f t="shared" si="2"/>
        <v>0</v>
      </c>
    </row>
    <row r="38" spans="1:11" x14ac:dyDescent="0.25">
      <c r="A38" s="58"/>
      <c r="B38" s="27"/>
      <c r="C38" s="27"/>
      <c r="D38" s="12" t="s">
        <v>14</v>
      </c>
      <c r="E38" s="8">
        <f>E43+E48+E54+E61+E65+E70</f>
        <v>39927.1</v>
      </c>
      <c r="F38" s="8">
        <f>F43+F48+F54+F61+F65+F70+F75</f>
        <v>45343</v>
      </c>
      <c r="G38" s="8">
        <f>G43+G48+G54+G61+G65+G70+G75</f>
        <v>49704.800000000003</v>
      </c>
      <c r="H38" s="8">
        <f>H43+H48+H54+H61+H65+H70+H75</f>
        <v>49581</v>
      </c>
      <c r="I38" s="8">
        <f>I43+I48+I54+I61+I65+I70+I75</f>
        <v>49581</v>
      </c>
      <c r="J38" s="8">
        <f>J43+J48+J54+J61+J65+J70+J75</f>
        <v>49581</v>
      </c>
      <c r="K38" s="11">
        <f t="shared" si="2"/>
        <v>283717.90000000002</v>
      </c>
    </row>
    <row r="39" spans="1:11" x14ac:dyDescent="0.25">
      <c r="A39" s="58"/>
      <c r="B39" s="27"/>
      <c r="C39" s="27"/>
      <c r="D39" s="12" t="s">
        <v>9</v>
      </c>
      <c r="E39" s="8">
        <f>E44+E49+E55+E60+E66+E71</f>
        <v>15920.5</v>
      </c>
      <c r="F39" s="8">
        <f t="shared" ref="F39" si="20">F44+F49+F55+F60+F66+F71</f>
        <v>17105.7</v>
      </c>
      <c r="G39" s="8">
        <f>G44+G49+G55+G60+G66+G71+G76+G81</f>
        <v>17604.2</v>
      </c>
      <c r="H39" s="8">
        <f t="shared" ref="H39:J39" si="21">H44+H49+H55+H60+H66+H71+H76+H81</f>
        <v>20364</v>
      </c>
      <c r="I39" s="8">
        <f t="shared" si="21"/>
        <v>20364</v>
      </c>
      <c r="J39" s="8">
        <f t="shared" si="21"/>
        <v>20364</v>
      </c>
      <c r="K39" s="11">
        <f t="shared" si="2"/>
        <v>111722.4</v>
      </c>
    </row>
    <row r="40" spans="1:11" ht="15" customHeight="1" x14ac:dyDescent="0.25">
      <c r="A40" s="59"/>
      <c r="B40" s="28"/>
      <c r="C40" s="28"/>
      <c r="D40" s="12" t="s">
        <v>10</v>
      </c>
      <c r="E40" s="8">
        <f>E45+E50+E56+E62+E67+E72</f>
        <v>7500</v>
      </c>
      <c r="F40" s="8">
        <f t="shared" ref="F40:G40" si="22">F45+F50+F56+F62+F67+F72</f>
        <v>7500</v>
      </c>
      <c r="G40" s="8">
        <f t="shared" si="22"/>
        <v>7500</v>
      </c>
      <c r="H40" s="8">
        <f t="shared" ref="H40:J40" si="23">H45+H50+H56+H62+H67+H72</f>
        <v>7500</v>
      </c>
      <c r="I40" s="8">
        <f t="shared" si="23"/>
        <v>7500</v>
      </c>
      <c r="J40" s="8">
        <f t="shared" si="23"/>
        <v>7500</v>
      </c>
      <c r="K40" s="11">
        <f t="shared" si="2"/>
        <v>45000</v>
      </c>
    </row>
    <row r="41" spans="1:11" ht="14.25" customHeight="1" x14ac:dyDescent="0.25">
      <c r="A41" s="42" t="s">
        <v>17</v>
      </c>
      <c r="B41" s="26" t="s">
        <v>91</v>
      </c>
      <c r="C41" s="26" t="s">
        <v>78</v>
      </c>
      <c r="D41" s="12" t="s">
        <v>5</v>
      </c>
      <c r="E41" s="7">
        <f>E43+E44+E45+E42</f>
        <v>23419.5</v>
      </c>
      <c r="F41" s="6">
        <f t="shared" ref="F41:J41" si="24">F43+F44+F45+F42</f>
        <v>24604.799999999999</v>
      </c>
      <c r="G41" s="6">
        <f t="shared" si="24"/>
        <v>24878.3</v>
      </c>
      <c r="H41" s="6">
        <f t="shared" si="24"/>
        <v>27861.4</v>
      </c>
      <c r="I41" s="6">
        <f t="shared" si="24"/>
        <v>27861.4</v>
      </c>
      <c r="J41" s="6">
        <f t="shared" si="24"/>
        <v>27861.4</v>
      </c>
      <c r="K41" s="11">
        <f t="shared" si="2"/>
        <v>156486.79999999999</v>
      </c>
    </row>
    <row r="42" spans="1:11" ht="18" customHeight="1" x14ac:dyDescent="0.25">
      <c r="A42" s="36"/>
      <c r="B42" s="27"/>
      <c r="C42" s="27"/>
      <c r="D42" s="12" t="s">
        <v>7</v>
      </c>
      <c r="E42" s="7">
        <v>0</v>
      </c>
      <c r="F42" s="6"/>
      <c r="G42" s="7"/>
      <c r="H42" s="7"/>
      <c r="I42" s="7"/>
      <c r="J42" s="7"/>
      <c r="K42" s="11">
        <f t="shared" si="2"/>
        <v>0</v>
      </c>
    </row>
    <row r="43" spans="1:11" ht="15" customHeight="1" x14ac:dyDescent="0.25">
      <c r="A43" s="36"/>
      <c r="B43" s="27"/>
      <c r="C43" s="27"/>
      <c r="D43" s="12" t="s">
        <v>14</v>
      </c>
      <c r="E43" s="7">
        <v>0</v>
      </c>
      <c r="F43" s="6"/>
      <c r="G43" s="7"/>
      <c r="H43" s="7"/>
      <c r="I43" s="7"/>
      <c r="J43" s="7"/>
      <c r="K43" s="11">
        <f t="shared" si="2"/>
        <v>0</v>
      </c>
    </row>
    <row r="44" spans="1:11" ht="15" customHeight="1" x14ac:dyDescent="0.25">
      <c r="A44" s="36"/>
      <c r="B44" s="27"/>
      <c r="C44" s="27"/>
      <c r="D44" s="12" t="s">
        <v>9</v>
      </c>
      <c r="E44" s="6">
        <v>15919.5</v>
      </c>
      <c r="F44" s="6">
        <v>17104.8</v>
      </c>
      <c r="G44" s="6">
        <v>17378.3</v>
      </c>
      <c r="H44" s="6">
        <v>20361.400000000001</v>
      </c>
      <c r="I44" s="6">
        <v>20361.400000000001</v>
      </c>
      <c r="J44" s="6">
        <v>20361.400000000001</v>
      </c>
      <c r="K44" s="11">
        <f t="shared" si="2"/>
        <v>111486.79999999999</v>
      </c>
    </row>
    <row r="45" spans="1:11" ht="15" customHeight="1" x14ac:dyDescent="0.25">
      <c r="A45" s="37"/>
      <c r="B45" s="28"/>
      <c r="C45" s="28"/>
      <c r="D45" s="12" t="s">
        <v>10</v>
      </c>
      <c r="E45" s="7">
        <v>7500</v>
      </c>
      <c r="F45" s="7">
        <v>7500</v>
      </c>
      <c r="G45" s="7">
        <v>7500</v>
      </c>
      <c r="H45" s="7">
        <v>7500</v>
      </c>
      <c r="I45" s="7">
        <v>7500</v>
      </c>
      <c r="J45" s="7">
        <v>7500</v>
      </c>
      <c r="K45" s="11">
        <f t="shared" si="2"/>
        <v>45000</v>
      </c>
    </row>
    <row r="46" spans="1:11" ht="15.75" customHeight="1" x14ac:dyDescent="0.25">
      <c r="A46" s="42" t="s">
        <v>18</v>
      </c>
      <c r="B46" s="26" t="s">
        <v>92</v>
      </c>
      <c r="C46" s="26" t="s">
        <v>78</v>
      </c>
      <c r="D46" s="12" t="s">
        <v>5</v>
      </c>
      <c r="E46" s="7">
        <f>E47+E48+E49+E50</f>
        <v>33</v>
      </c>
      <c r="F46" s="7">
        <f t="shared" ref="F46:J46" si="25">F47+F48+F49+F50</f>
        <v>87.9</v>
      </c>
      <c r="G46" s="7">
        <f t="shared" si="25"/>
        <v>564</v>
      </c>
      <c r="H46" s="7">
        <f t="shared" si="25"/>
        <v>260.60000000000002</v>
      </c>
      <c r="I46" s="7">
        <f t="shared" si="25"/>
        <v>260.60000000000002</v>
      </c>
      <c r="J46" s="7">
        <f t="shared" si="25"/>
        <v>260.60000000000002</v>
      </c>
      <c r="K46" s="11">
        <f t="shared" si="2"/>
        <v>1466.6999999999998</v>
      </c>
    </row>
    <row r="47" spans="1:11" ht="18.75" customHeight="1" x14ac:dyDescent="0.25">
      <c r="A47" s="36"/>
      <c r="B47" s="27"/>
      <c r="C47" s="27"/>
      <c r="D47" s="12" t="s">
        <v>7</v>
      </c>
      <c r="E47" s="6">
        <v>0</v>
      </c>
      <c r="F47" s="7"/>
      <c r="G47" s="7"/>
      <c r="H47" s="7"/>
      <c r="I47" s="7"/>
      <c r="J47" s="7"/>
      <c r="K47" s="11">
        <f t="shared" si="2"/>
        <v>0</v>
      </c>
    </row>
    <row r="48" spans="1:11" ht="15" customHeight="1" x14ac:dyDescent="0.25">
      <c r="A48" s="36"/>
      <c r="B48" s="27"/>
      <c r="C48" s="27"/>
      <c r="D48" s="12" t="s">
        <v>14</v>
      </c>
      <c r="E48" s="6">
        <v>32</v>
      </c>
      <c r="F48" s="7">
        <v>87</v>
      </c>
      <c r="G48" s="6">
        <v>561.79999999999995</v>
      </c>
      <c r="H48" s="6">
        <v>258</v>
      </c>
      <c r="I48" s="6">
        <v>258</v>
      </c>
      <c r="J48" s="6">
        <v>258</v>
      </c>
      <c r="K48" s="11">
        <f t="shared" si="2"/>
        <v>1454.8</v>
      </c>
    </row>
    <row r="49" spans="1:11" ht="15" customHeight="1" x14ac:dyDescent="0.25">
      <c r="A49" s="36"/>
      <c r="B49" s="27"/>
      <c r="C49" s="27"/>
      <c r="D49" s="12" t="s">
        <v>9</v>
      </c>
      <c r="E49" s="6">
        <v>1</v>
      </c>
      <c r="F49" s="7">
        <v>0.9</v>
      </c>
      <c r="G49" s="7">
        <v>2.2000000000000002</v>
      </c>
      <c r="H49" s="7">
        <v>2.6</v>
      </c>
      <c r="I49" s="7">
        <v>2.6</v>
      </c>
      <c r="J49" s="7">
        <v>2.6</v>
      </c>
      <c r="K49" s="11">
        <f t="shared" si="2"/>
        <v>11.899999999999999</v>
      </c>
    </row>
    <row r="50" spans="1:11" ht="36.75" customHeight="1" x14ac:dyDescent="0.25">
      <c r="A50" s="37"/>
      <c r="B50" s="28"/>
      <c r="C50" s="28"/>
      <c r="D50" s="12" t="s">
        <v>10</v>
      </c>
      <c r="E50" s="6">
        <v>0</v>
      </c>
      <c r="F50" s="7"/>
      <c r="G50" s="7"/>
      <c r="H50" s="7"/>
      <c r="I50" s="7"/>
      <c r="J50" s="7"/>
      <c r="K50" s="11">
        <f t="shared" si="2"/>
        <v>0</v>
      </c>
    </row>
    <row r="51" spans="1:11" ht="15.75" customHeight="1" x14ac:dyDescent="0.25">
      <c r="A51" s="42" t="s">
        <v>19</v>
      </c>
      <c r="B51" s="26" t="s">
        <v>93</v>
      </c>
      <c r="C51" s="26" t="s">
        <v>78</v>
      </c>
      <c r="D51" s="12" t="s">
        <v>5</v>
      </c>
      <c r="E51" s="6">
        <f>E52+E54+E55+E56</f>
        <v>2882</v>
      </c>
      <c r="F51" s="7">
        <f t="shared" ref="F51:J51" si="26">F52+F54+F55+F56</f>
        <v>2861</v>
      </c>
      <c r="G51" s="7">
        <f t="shared" si="26"/>
        <v>3100</v>
      </c>
      <c r="H51" s="7">
        <f t="shared" si="26"/>
        <v>3824</v>
      </c>
      <c r="I51" s="7">
        <f t="shared" si="26"/>
        <v>3824</v>
      </c>
      <c r="J51" s="7">
        <f t="shared" si="26"/>
        <v>3824</v>
      </c>
      <c r="K51" s="11">
        <f t="shared" si="2"/>
        <v>20315</v>
      </c>
    </row>
    <row r="52" spans="1:11" ht="16.5" customHeight="1" x14ac:dyDescent="0.25">
      <c r="A52" s="36"/>
      <c r="B52" s="27"/>
      <c r="C52" s="27"/>
      <c r="D52" s="12" t="s">
        <v>7</v>
      </c>
      <c r="E52" s="6">
        <v>0</v>
      </c>
      <c r="F52" s="7"/>
      <c r="G52" s="7"/>
      <c r="H52" s="7"/>
      <c r="I52" s="7"/>
      <c r="J52" s="7"/>
      <c r="K52" s="11">
        <f t="shared" si="2"/>
        <v>0</v>
      </c>
    </row>
    <row r="53" spans="1:11" ht="9" hidden="1" customHeight="1" x14ac:dyDescent="0.25">
      <c r="A53" s="36"/>
      <c r="B53" s="27"/>
      <c r="C53" s="27"/>
      <c r="D53" s="12" t="s">
        <v>14</v>
      </c>
      <c r="E53" s="6">
        <v>2958</v>
      </c>
      <c r="F53" s="7"/>
      <c r="G53" s="7"/>
      <c r="H53" s="7"/>
      <c r="I53" s="7"/>
      <c r="J53" s="7"/>
      <c r="K53" s="11">
        <f t="shared" si="2"/>
        <v>2958</v>
      </c>
    </row>
    <row r="54" spans="1:11" ht="16.5" customHeight="1" x14ac:dyDescent="0.25">
      <c r="A54" s="36"/>
      <c r="B54" s="27"/>
      <c r="C54" s="27"/>
      <c r="D54" s="12" t="s">
        <v>8</v>
      </c>
      <c r="E54" s="6">
        <v>2882</v>
      </c>
      <c r="F54" s="7">
        <v>2861</v>
      </c>
      <c r="G54" s="6">
        <v>3100</v>
      </c>
      <c r="H54" s="6">
        <v>3824</v>
      </c>
      <c r="I54" s="6">
        <v>3824</v>
      </c>
      <c r="J54" s="6">
        <v>3824</v>
      </c>
      <c r="K54" s="11">
        <f t="shared" si="2"/>
        <v>20315</v>
      </c>
    </row>
    <row r="55" spans="1:11" ht="19.5" customHeight="1" x14ac:dyDescent="0.25">
      <c r="A55" s="36"/>
      <c r="B55" s="27"/>
      <c r="C55" s="27"/>
      <c r="D55" s="12" t="s">
        <v>9</v>
      </c>
      <c r="E55" s="6">
        <v>0</v>
      </c>
      <c r="F55" s="7"/>
      <c r="G55" s="7"/>
      <c r="H55" s="7"/>
      <c r="I55" s="7"/>
      <c r="J55" s="7"/>
      <c r="K55" s="11">
        <f t="shared" si="2"/>
        <v>0</v>
      </c>
    </row>
    <row r="56" spans="1:11" ht="15.75" customHeight="1" x14ac:dyDescent="0.25">
      <c r="A56" s="37"/>
      <c r="B56" s="28"/>
      <c r="C56" s="28"/>
      <c r="D56" s="12" t="s">
        <v>10</v>
      </c>
      <c r="E56" s="6">
        <v>0</v>
      </c>
      <c r="F56" s="7"/>
      <c r="G56" s="7"/>
      <c r="H56" s="7"/>
      <c r="I56" s="7"/>
      <c r="J56" s="7"/>
      <c r="K56" s="11">
        <f t="shared" si="2"/>
        <v>0</v>
      </c>
    </row>
    <row r="57" spans="1:11" ht="17.25" customHeight="1" x14ac:dyDescent="0.25">
      <c r="A57" s="42" t="s">
        <v>20</v>
      </c>
      <c r="B57" s="26" t="s">
        <v>52</v>
      </c>
      <c r="C57" s="26" t="s">
        <v>78</v>
      </c>
      <c r="D57" s="12" t="s">
        <v>5</v>
      </c>
      <c r="E57" s="6">
        <f>E58+E60+E61+E62</f>
        <v>36408.1</v>
      </c>
      <c r="F57" s="7">
        <f t="shared" ref="F57:J57" si="27">F58+F60+F61+F62</f>
        <v>41379</v>
      </c>
      <c r="G57" s="7">
        <f t="shared" si="27"/>
        <v>45269</v>
      </c>
      <c r="H57" s="7">
        <f t="shared" si="27"/>
        <v>44740</v>
      </c>
      <c r="I57" s="7">
        <f t="shared" si="27"/>
        <v>44740</v>
      </c>
      <c r="J57" s="7">
        <f t="shared" si="27"/>
        <v>44740</v>
      </c>
      <c r="K57" s="11">
        <f t="shared" si="2"/>
        <v>257276.1</v>
      </c>
    </row>
    <row r="58" spans="1:11" ht="18" customHeight="1" x14ac:dyDescent="0.25">
      <c r="A58" s="36"/>
      <c r="B58" s="27"/>
      <c r="C58" s="27"/>
      <c r="D58" s="12" t="s">
        <v>7</v>
      </c>
      <c r="E58" s="6">
        <v>0</v>
      </c>
      <c r="F58" s="6"/>
      <c r="G58" s="6"/>
      <c r="H58" s="6"/>
      <c r="I58" s="6"/>
      <c r="J58" s="6"/>
      <c r="K58" s="11">
        <f t="shared" si="2"/>
        <v>0</v>
      </c>
    </row>
    <row r="59" spans="1:11" ht="29.25" hidden="1" customHeight="1" x14ac:dyDescent="0.25">
      <c r="A59" s="36"/>
      <c r="B59" s="27"/>
      <c r="C59" s="27"/>
      <c r="D59" s="12" t="s">
        <v>14</v>
      </c>
      <c r="E59" s="6">
        <v>1901</v>
      </c>
      <c r="F59" s="6"/>
      <c r="G59" s="6"/>
      <c r="H59" s="6"/>
      <c r="I59" s="6"/>
      <c r="J59" s="6"/>
      <c r="K59" s="11">
        <f t="shared" si="2"/>
        <v>1901</v>
      </c>
    </row>
    <row r="60" spans="1:11" ht="15" customHeight="1" x14ac:dyDescent="0.25">
      <c r="A60" s="36"/>
      <c r="B60" s="27"/>
      <c r="C60" s="27"/>
      <c r="D60" s="12" t="s">
        <v>9</v>
      </c>
      <c r="E60" s="6">
        <v>0</v>
      </c>
      <c r="F60" s="6"/>
      <c r="G60" s="6"/>
      <c r="H60" s="6"/>
      <c r="I60" s="6"/>
      <c r="J60" s="6"/>
      <c r="K60" s="11">
        <f t="shared" si="2"/>
        <v>0</v>
      </c>
    </row>
    <row r="61" spans="1:11" ht="15" customHeight="1" x14ac:dyDescent="0.25">
      <c r="A61" s="36"/>
      <c r="B61" s="27"/>
      <c r="C61" s="27"/>
      <c r="D61" s="12" t="s">
        <v>8</v>
      </c>
      <c r="E61" s="6">
        <v>36408.1</v>
      </c>
      <c r="F61" s="6">
        <v>41379</v>
      </c>
      <c r="G61" s="6">
        <v>45269</v>
      </c>
      <c r="H61" s="6">
        <v>44740</v>
      </c>
      <c r="I61" s="6">
        <v>44740</v>
      </c>
      <c r="J61" s="6">
        <v>44740</v>
      </c>
      <c r="K61" s="11">
        <f t="shared" si="2"/>
        <v>257276.1</v>
      </c>
    </row>
    <row r="62" spans="1:11" ht="69.75" customHeight="1" x14ac:dyDescent="0.25">
      <c r="A62" s="37"/>
      <c r="B62" s="28"/>
      <c r="C62" s="28"/>
      <c r="D62" s="12" t="s">
        <v>10</v>
      </c>
      <c r="E62" s="6">
        <v>0</v>
      </c>
      <c r="F62" s="6"/>
      <c r="G62" s="6"/>
      <c r="H62" s="6"/>
      <c r="I62" s="6"/>
      <c r="J62" s="6"/>
      <c r="K62" s="11">
        <f t="shared" si="2"/>
        <v>0</v>
      </c>
    </row>
    <row r="63" spans="1:11" ht="13.5" customHeight="1" x14ac:dyDescent="0.25">
      <c r="A63" s="42" t="s">
        <v>21</v>
      </c>
      <c r="B63" s="60" t="s">
        <v>94</v>
      </c>
      <c r="C63" s="26" t="s">
        <v>78</v>
      </c>
      <c r="D63" s="12" t="s">
        <v>5</v>
      </c>
      <c r="E63" s="6">
        <f>E65+E66+E67+E64</f>
        <v>80</v>
      </c>
      <c r="F63" s="6">
        <f t="shared" ref="F63:J63" si="28">F65+F66+F67+F64</f>
        <v>150</v>
      </c>
      <c r="G63" s="6">
        <f t="shared" si="28"/>
        <v>150</v>
      </c>
      <c r="H63" s="6">
        <f t="shared" si="28"/>
        <v>100</v>
      </c>
      <c r="I63" s="6">
        <f t="shared" si="28"/>
        <v>100</v>
      </c>
      <c r="J63" s="6">
        <f t="shared" si="28"/>
        <v>100</v>
      </c>
      <c r="K63" s="11">
        <f t="shared" si="2"/>
        <v>680</v>
      </c>
    </row>
    <row r="64" spans="1:11" ht="16.5" customHeight="1" x14ac:dyDescent="0.25">
      <c r="A64" s="36"/>
      <c r="B64" s="61"/>
      <c r="C64" s="27"/>
      <c r="D64" s="12" t="s">
        <v>7</v>
      </c>
      <c r="E64" s="6">
        <v>0</v>
      </c>
      <c r="F64" s="6"/>
      <c r="G64" s="6"/>
      <c r="H64" s="6"/>
      <c r="I64" s="6"/>
      <c r="J64" s="6"/>
      <c r="K64" s="11">
        <f t="shared" si="2"/>
        <v>0</v>
      </c>
    </row>
    <row r="65" spans="1:11" ht="15" customHeight="1" x14ac:dyDescent="0.25">
      <c r="A65" s="36"/>
      <c r="B65" s="61"/>
      <c r="C65" s="27"/>
      <c r="D65" s="12" t="s">
        <v>14</v>
      </c>
      <c r="E65" s="6">
        <v>80</v>
      </c>
      <c r="F65" s="6">
        <v>150</v>
      </c>
      <c r="G65" s="6">
        <v>150</v>
      </c>
      <c r="H65" s="6">
        <v>100</v>
      </c>
      <c r="I65" s="6">
        <v>100</v>
      </c>
      <c r="J65" s="6">
        <v>100</v>
      </c>
      <c r="K65" s="11">
        <f t="shared" si="2"/>
        <v>680</v>
      </c>
    </row>
    <row r="66" spans="1:11" ht="15" customHeight="1" x14ac:dyDescent="0.25">
      <c r="A66" s="36"/>
      <c r="B66" s="61"/>
      <c r="C66" s="27"/>
      <c r="D66" s="12" t="s">
        <v>9</v>
      </c>
      <c r="E66" s="6">
        <v>0</v>
      </c>
      <c r="F66" s="6"/>
      <c r="G66" s="6"/>
      <c r="H66" s="6"/>
      <c r="I66" s="6"/>
      <c r="J66" s="6"/>
      <c r="K66" s="11">
        <f t="shared" si="2"/>
        <v>0</v>
      </c>
    </row>
    <row r="67" spans="1:11" ht="18" customHeight="1" x14ac:dyDescent="0.25">
      <c r="A67" s="37"/>
      <c r="B67" s="62"/>
      <c r="C67" s="28"/>
      <c r="D67" s="12" t="s">
        <v>10</v>
      </c>
      <c r="E67" s="6">
        <v>0</v>
      </c>
      <c r="F67" s="6"/>
      <c r="G67" s="6"/>
      <c r="H67" s="6"/>
      <c r="I67" s="6"/>
      <c r="J67" s="6"/>
      <c r="K67" s="11">
        <f t="shared" si="2"/>
        <v>0</v>
      </c>
    </row>
    <row r="68" spans="1:11" ht="13.5" customHeight="1" x14ac:dyDescent="0.25">
      <c r="A68" s="42" t="s">
        <v>22</v>
      </c>
      <c r="B68" s="26" t="s">
        <v>95</v>
      </c>
      <c r="C68" s="26" t="s">
        <v>78</v>
      </c>
      <c r="D68" s="12" t="s">
        <v>5</v>
      </c>
      <c r="E68" s="6">
        <f>E69+E70+E71+E72</f>
        <v>525</v>
      </c>
      <c r="F68" s="6">
        <f t="shared" ref="F68:J68" si="29">F69+F70+F71+F72</f>
        <v>624</v>
      </c>
      <c r="G68" s="6">
        <f t="shared" si="29"/>
        <v>624</v>
      </c>
      <c r="H68" s="6">
        <f t="shared" si="29"/>
        <v>659</v>
      </c>
      <c r="I68" s="6">
        <f t="shared" si="29"/>
        <v>659</v>
      </c>
      <c r="J68" s="6">
        <f t="shared" si="29"/>
        <v>659</v>
      </c>
      <c r="K68" s="11">
        <f t="shared" si="2"/>
        <v>3750</v>
      </c>
    </row>
    <row r="69" spans="1:11" ht="15.75" customHeight="1" x14ac:dyDescent="0.25">
      <c r="A69" s="36"/>
      <c r="B69" s="27"/>
      <c r="C69" s="27"/>
      <c r="D69" s="12" t="s">
        <v>7</v>
      </c>
      <c r="E69" s="6">
        <v>0</v>
      </c>
      <c r="F69" s="6"/>
      <c r="G69" s="6"/>
      <c r="H69" s="6"/>
      <c r="I69" s="6"/>
      <c r="J69" s="6"/>
      <c r="K69" s="11">
        <f t="shared" si="2"/>
        <v>0</v>
      </c>
    </row>
    <row r="70" spans="1:11" ht="15" customHeight="1" x14ac:dyDescent="0.25">
      <c r="A70" s="36"/>
      <c r="B70" s="27"/>
      <c r="C70" s="27"/>
      <c r="D70" s="12" t="s">
        <v>14</v>
      </c>
      <c r="E70" s="6">
        <v>525</v>
      </c>
      <c r="F70" s="6">
        <v>624</v>
      </c>
      <c r="G70" s="6">
        <v>624</v>
      </c>
      <c r="H70" s="6">
        <v>659</v>
      </c>
      <c r="I70" s="6">
        <v>659</v>
      </c>
      <c r="J70" s="6">
        <v>659</v>
      </c>
      <c r="K70" s="11">
        <f t="shared" si="2"/>
        <v>3750</v>
      </c>
    </row>
    <row r="71" spans="1:11" ht="15" customHeight="1" x14ac:dyDescent="0.25">
      <c r="A71" s="36"/>
      <c r="B71" s="27"/>
      <c r="C71" s="27"/>
      <c r="D71" s="12" t="s">
        <v>9</v>
      </c>
      <c r="E71" s="6">
        <v>0</v>
      </c>
      <c r="F71" s="6"/>
      <c r="G71" s="6"/>
      <c r="H71" s="6"/>
      <c r="I71" s="6"/>
      <c r="J71" s="6"/>
      <c r="K71" s="11">
        <f t="shared" si="2"/>
        <v>0</v>
      </c>
    </row>
    <row r="72" spans="1:11" ht="15.75" customHeight="1" x14ac:dyDescent="0.25">
      <c r="A72" s="37"/>
      <c r="B72" s="28"/>
      <c r="C72" s="28"/>
      <c r="D72" s="12" t="s">
        <v>10</v>
      </c>
      <c r="E72" s="6">
        <v>0</v>
      </c>
      <c r="F72" s="6"/>
      <c r="G72" s="6"/>
      <c r="H72" s="6"/>
      <c r="I72" s="6"/>
      <c r="J72" s="6"/>
      <c r="K72" s="11">
        <f t="shared" si="2"/>
        <v>0</v>
      </c>
    </row>
    <row r="73" spans="1:11" ht="15.75" customHeight="1" x14ac:dyDescent="0.25">
      <c r="A73" s="42" t="s">
        <v>81</v>
      </c>
      <c r="B73" s="44" t="s">
        <v>83</v>
      </c>
      <c r="C73" s="26" t="s">
        <v>78</v>
      </c>
      <c r="D73" s="12" t="s">
        <v>5</v>
      </c>
      <c r="E73" s="6"/>
      <c r="F73" s="6">
        <f>F75</f>
        <v>242</v>
      </c>
      <c r="G73" s="6">
        <f t="shared" ref="G73:H73" si="30">G75</f>
        <v>0</v>
      </c>
      <c r="H73" s="6">
        <f t="shared" si="30"/>
        <v>0</v>
      </c>
      <c r="I73" s="6"/>
      <c r="J73" s="6"/>
      <c r="K73" s="11">
        <f t="shared" si="2"/>
        <v>242</v>
      </c>
    </row>
    <row r="74" spans="1:11" ht="15.75" customHeight="1" x14ac:dyDescent="0.25">
      <c r="A74" s="36"/>
      <c r="B74" s="45"/>
      <c r="C74" s="27"/>
      <c r="D74" s="12" t="s">
        <v>7</v>
      </c>
      <c r="E74" s="6"/>
      <c r="F74" s="6"/>
      <c r="G74" s="6"/>
      <c r="H74" s="6"/>
      <c r="I74" s="6"/>
      <c r="J74" s="6"/>
      <c r="K74" s="11">
        <f t="shared" si="2"/>
        <v>0</v>
      </c>
    </row>
    <row r="75" spans="1:11" ht="15.75" customHeight="1" x14ac:dyDescent="0.25">
      <c r="A75" s="36"/>
      <c r="B75" s="45"/>
      <c r="C75" s="27"/>
      <c r="D75" s="12" t="s">
        <v>14</v>
      </c>
      <c r="E75" s="6"/>
      <c r="F75" s="6">
        <v>242</v>
      </c>
      <c r="G75" s="6"/>
      <c r="H75" s="6"/>
      <c r="I75" s="6"/>
      <c r="J75" s="6"/>
      <c r="K75" s="11">
        <f t="shared" si="2"/>
        <v>242</v>
      </c>
    </row>
    <row r="76" spans="1:11" ht="15.75" customHeight="1" x14ac:dyDescent="0.25">
      <c r="A76" s="36"/>
      <c r="B76" s="45"/>
      <c r="C76" s="27"/>
      <c r="D76" s="12" t="s">
        <v>9</v>
      </c>
      <c r="E76" s="6"/>
      <c r="F76" s="6"/>
      <c r="G76" s="6"/>
      <c r="H76" s="6"/>
      <c r="I76" s="6"/>
      <c r="J76" s="6"/>
      <c r="K76" s="11">
        <f t="shared" si="2"/>
        <v>0</v>
      </c>
    </row>
    <row r="77" spans="1:11" ht="15.75" customHeight="1" x14ac:dyDescent="0.25">
      <c r="A77" s="37"/>
      <c r="B77" s="46"/>
      <c r="C77" s="28"/>
      <c r="D77" s="12" t="s">
        <v>10</v>
      </c>
      <c r="E77" s="6"/>
      <c r="F77" s="6"/>
      <c r="G77" s="6"/>
      <c r="H77" s="6"/>
      <c r="I77" s="6"/>
      <c r="J77" s="6"/>
      <c r="K77" s="11">
        <f t="shared" si="2"/>
        <v>0</v>
      </c>
    </row>
    <row r="78" spans="1:11" ht="15.75" customHeight="1" x14ac:dyDescent="0.25">
      <c r="A78" s="42" t="s">
        <v>89</v>
      </c>
      <c r="B78" s="32" t="s">
        <v>88</v>
      </c>
      <c r="C78" s="26" t="s">
        <v>78</v>
      </c>
      <c r="D78" s="12" t="s">
        <v>5</v>
      </c>
      <c r="E78" s="6"/>
      <c r="F78" s="6"/>
      <c r="G78" s="6">
        <f>G79+G80+G81+G82</f>
        <v>223.7</v>
      </c>
      <c r="H78" s="6">
        <f t="shared" ref="H78:J78" si="31">H79+H80+H81+H82</f>
        <v>0</v>
      </c>
      <c r="I78" s="6">
        <f t="shared" si="31"/>
        <v>0</v>
      </c>
      <c r="J78" s="6">
        <f t="shared" si="31"/>
        <v>0</v>
      </c>
      <c r="K78" s="11">
        <f t="shared" si="2"/>
        <v>223.7</v>
      </c>
    </row>
    <row r="79" spans="1:11" ht="15.75" customHeight="1" x14ac:dyDescent="0.25">
      <c r="A79" s="36"/>
      <c r="B79" s="33"/>
      <c r="C79" s="27"/>
      <c r="D79" s="12" t="s">
        <v>7</v>
      </c>
      <c r="E79" s="6"/>
      <c r="F79" s="6"/>
      <c r="G79" s="6"/>
      <c r="H79" s="6"/>
      <c r="I79" s="6"/>
      <c r="J79" s="6"/>
      <c r="K79" s="11">
        <f t="shared" si="2"/>
        <v>0</v>
      </c>
    </row>
    <row r="80" spans="1:11" ht="15.75" customHeight="1" x14ac:dyDescent="0.25">
      <c r="A80" s="36"/>
      <c r="B80" s="33"/>
      <c r="C80" s="27"/>
      <c r="D80" s="12" t="s">
        <v>14</v>
      </c>
      <c r="E80" s="6"/>
      <c r="F80" s="6"/>
      <c r="G80" s="6"/>
      <c r="H80" s="6"/>
      <c r="I80" s="6"/>
      <c r="J80" s="6"/>
      <c r="K80" s="11">
        <f t="shared" si="2"/>
        <v>0</v>
      </c>
    </row>
    <row r="81" spans="1:11" ht="15.75" customHeight="1" x14ac:dyDescent="0.25">
      <c r="A81" s="36"/>
      <c r="B81" s="33"/>
      <c r="C81" s="27"/>
      <c r="D81" s="12" t="s">
        <v>9</v>
      </c>
      <c r="E81" s="6"/>
      <c r="F81" s="6"/>
      <c r="G81" s="6">
        <v>223.7</v>
      </c>
      <c r="H81" s="6"/>
      <c r="I81" s="6"/>
      <c r="J81" s="6"/>
      <c r="K81" s="11">
        <f t="shared" ref="K81:K144" si="32">E81+F81+G81+H81+I81+J81</f>
        <v>223.7</v>
      </c>
    </row>
    <row r="82" spans="1:11" ht="15.75" customHeight="1" x14ac:dyDescent="0.25">
      <c r="A82" s="37"/>
      <c r="B82" s="34"/>
      <c r="C82" s="28"/>
      <c r="D82" s="12" t="s">
        <v>10</v>
      </c>
      <c r="E82" s="6"/>
      <c r="F82" s="6"/>
      <c r="G82" s="6"/>
      <c r="H82" s="6"/>
      <c r="I82" s="6"/>
      <c r="J82" s="6"/>
      <c r="K82" s="11">
        <f t="shared" si="32"/>
        <v>0</v>
      </c>
    </row>
    <row r="83" spans="1:11" ht="12.75" customHeight="1" x14ac:dyDescent="0.25">
      <c r="A83" s="57" t="s">
        <v>23</v>
      </c>
      <c r="B83" s="32" t="s">
        <v>24</v>
      </c>
      <c r="C83" s="26" t="s">
        <v>78</v>
      </c>
      <c r="D83" s="12" t="s">
        <v>5</v>
      </c>
      <c r="E83" s="9">
        <f>E84+E85+E86+E87</f>
        <v>137750.32</v>
      </c>
      <c r="F83" s="9">
        <f>F84+F85+F86+F87</f>
        <v>143631.67300000001</v>
      </c>
      <c r="G83" s="9">
        <f>G84+G85+G86+G87</f>
        <v>154261.6</v>
      </c>
      <c r="H83" s="9">
        <f>H84+H85+H86+H87</f>
        <v>150992.4</v>
      </c>
      <c r="I83" s="9">
        <f t="shared" ref="I83:J83" si="33">I84+I85+I86+I87</f>
        <v>149739.29999999999</v>
      </c>
      <c r="J83" s="9">
        <f t="shared" si="33"/>
        <v>146709.4</v>
      </c>
      <c r="K83" s="11">
        <f t="shared" si="32"/>
        <v>883084.69300000009</v>
      </c>
    </row>
    <row r="84" spans="1:11" ht="18" customHeight="1" x14ac:dyDescent="0.25">
      <c r="A84" s="58"/>
      <c r="B84" s="33"/>
      <c r="C84" s="27"/>
      <c r="D84" s="12" t="s">
        <v>7</v>
      </c>
      <c r="E84" s="9">
        <f>E149+E174+E179</f>
        <v>11309.4</v>
      </c>
      <c r="F84" s="9">
        <f>F149+F174+F179</f>
        <v>18000.8</v>
      </c>
      <c r="G84" s="9">
        <f t="shared" ref="G84:J84" si="34">G149+G174+G179</f>
        <v>17218.129999999997</v>
      </c>
      <c r="H84" s="9">
        <f t="shared" si="34"/>
        <v>16747</v>
      </c>
      <c r="I84" s="9">
        <f t="shared" si="34"/>
        <v>16777.599999999999</v>
      </c>
      <c r="J84" s="9">
        <f t="shared" si="34"/>
        <v>16735.099999999999</v>
      </c>
      <c r="K84" s="11">
        <f t="shared" si="32"/>
        <v>96788.03</v>
      </c>
    </row>
    <row r="85" spans="1:11" x14ac:dyDescent="0.25">
      <c r="A85" s="58"/>
      <c r="B85" s="33"/>
      <c r="C85" s="27"/>
      <c r="D85" s="12" t="s">
        <v>14</v>
      </c>
      <c r="E85" s="9">
        <f t="shared" ref="E85:F85" si="35">E90+E95+E100+E105+E110+E115+E120+E125+E130+E145+E150+E160+E165+E170+E180+E185+E135+E140+E155+E175+E190+E195+E200</f>
        <v>85665.400000000009</v>
      </c>
      <c r="F85" s="9">
        <f t="shared" si="35"/>
        <v>82247.3</v>
      </c>
      <c r="G85" s="9">
        <f>G90+G95+G100+G105+G110+G115+G120+G125+G130+G145+G150+G160+G165+G170+G180+G185+G135+G140+G155+G175+G190+G195+G200</f>
        <v>88577</v>
      </c>
      <c r="H85" s="9">
        <f t="shared" ref="H85:J85" si="36">H90+H95+H100+H105+H110+H115+H120+H125+H130+H145+H150+H160+H165+H170+H180+H185+H135+H140+H155+H175+H190+H195+H200</f>
        <v>87672</v>
      </c>
      <c r="I85" s="9">
        <f t="shared" si="36"/>
        <v>88279.4</v>
      </c>
      <c r="J85" s="9">
        <f t="shared" si="36"/>
        <v>88278.9</v>
      </c>
      <c r="K85" s="11">
        <f t="shared" si="32"/>
        <v>520720</v>
      </c>
    </row>
    <row r="86" spans="1:11" x14ac:dyDescent="0.25">
      <c r="A86" s="58"/>
      <c r="B86" s="33"/>
      <c r="C86" s="27"/>
      <c r="D86" s="12" t="s">
        <v>9</v>
      </c>
      <c r="E86" s="9">
        <f>E91+E96+E101+E106+E111+E116+E121+E126+E131+E141+E151+E156+E171+E181+E191</f>
        <v>33475.519999999997</v>
      </c>
      <c r="F86" s="9">
        <f>F91+F96+F101+F106+F111+F116+F121+F126+F131+F141+F151+F156+F171+F181+F191+F196</f>
        <v>36083.572999999997</v>
      </c>
      <c r="G86" s="9">
        <f>G91+G96+G101+G106+G111+G116+G121+G126+G131+G141+G151+G156+G171+G181+G191+G201+G206</f>
        <v>41166.469999999994</v>
      </c>
      <c r="H86" s="9">
        <f>H91+H96+H101+H106+H111+H116+H121+H126+H131+H141+H151+H156+H171+H181+H191+H201+H146</f>
        <v>39273.399999999994</v>
      </c>
      <c r="I86" s="9">
        <f>I91+I96+I101+I106+I111+I116+I121+I126+I131+I141+I151+I156+I171+I181+I191+I201+I146</f>
        <v>37382.300000000003</v>
      </c>
      <c r="J86" s="9">
        <f t="shared" ref="J86" si="37">J91+J96+J101+J106+J111+J116+J121+J126+J131+J141+J151+J156+J171+J181+J191+J201+J146</f>
        <v>34395.4</v>
      </c>
      <c r="K86" s="11">
        <f t="shared" si="32"/>
        <v>221776.66299999997</v>
      </c>
    </row>
    <row r="87" spans="1:11" x14ac:dyDescent="0.25">
      <c r="A87" s="59"/>
      <c r="B87" s="34"/>
      <c r="C87" s="28"/>
      <c r="D87" s="12" t="s">
        <v>10</v>
      </c>
      <c r="E87" s="9">
        <f>E92+E97+E102+E112+E117+E122+E132+E127</f>
        <v>7300</v>
      </c>
      <c r="F87" s="9">
        <f t="shared" ref="F87:J87" si="38">F92+F97+F102+F112+F117+F122+F132+F127</f>
        <v>7300</v>
      </c>
      <c r="G87" s="9">
        <f t="shared" si="38"/>
        <v>7300</v>
      </c>
      <c r="H87" s="9">
        <f t="shared" si="38"/>
        <v>7300</v>
      </c>
      <c r="I87" s="9">
        <f t="shared" si="38"/>
        <v>7300</v>
      </c>
      <c r="J87" s="9">
        <f t="shared" si="38"/>
        <v>7300</v>
      </c>
      <c r="K87" s="11">
        <f t="shared" si="32"/>
        <v>43800</v>
      </c>
    </row>
    <row r="88" spans="1:11" ht="15" customHeight="1" x14ac:dyDescent="0.25">
      <c r="A88" s="57" t="s">
        <v>25</v>
      </c>
      <c r="B88" s="26" t="s">
        <v>96</v>
      </c>
      <c r="C88" s="26" t="s">
        <v>78</v>
      </c>
      <c r="D88" s="12" t="s">
        <v>5</v>
      </c>
      <c r="E88" s="6">
        <f>E89+E90+E91+E92</f>
        <v>31630.82</v>
      </c>
      <c r="F88" s="6">
        <f t="shared" ref="F88:J88" si="39">F89+F90+F91+F92</f>
        <v>33987.699999999997</v>
      </c>
      <c r="G88" s="6">
        <f t="shared" si="39"/>
        <v>35545.4</v>
      </c>
      <c r="H88" s="6">
        <f t="shared" si="39"/>
        <v>36106.199999999997</v>
      </c>
      <c r="I88" s="6">
        <f t="shared" si="39"/>
        <v>36106.199999999997</v>
      </c>
      <c r="J88" s="6">
        <f t="shared" si="39"/>
        <v>34303.599999999999</v>
      </c>
      <c r="K88" s="11">
        <f t="shared" si="32"/>
        <v>207679.92</v>
      </c>
    </row>
    <row r="89" spans="1:11" ht="16.5" customHeight="1" x14ac:dyDescent="0.25">
      <c r="A89" s="58"/>
      <c r="B89" s="27"/>
      <c r="C89" s="27"/>
      <c r="D89" s="12" t="s">
        <v>7</v>
      </c>
      <c r="E89" s="6">
        <v>0</v>
      </c>
      <c r="F89" s="6"/>
      <c r="G89" s="6"/>
      <c r="H89" s="6"/>
      <c r="I89" s="6"/>
      <c r="J89" s="6"/>
      <c r="K89" s="11">
        <f t="shared" si="32"/>
        <v>0</v>
      </c>
    </row>
    <row r="90" spans="1:11" ht="15" customHeight="1" x14ac:dyDescent="0.25">
      <c r="A90" s="58"/>
      <c r="B90" s="27"/>
      <c r="C90" s="27"/>
      <c r="D90" s="12" t="s">
        <v>14</v>
      </c>
      <c r="E90" s="6">
        <v>0</v>
      </c>
      <c r="F90" s="6"/>
      <c r="G90" s="6"/>
      <c r="H90" s="6"/>
      <c r="I90" s="6"/>
      <c r="J90" s="6"/>
      <c r="K90" s="11">
        <f t="shared" si="32"/>
        <v>0</v>
      </c>
    </row>
    <row r="91" spans="1:11" ht="15" customHeight="1" x14ac:dyDescent="0.25">
      <c r="A91" s="58"/>
      <c r="B91" s="27"/>
      <c r="C91" s="27"/>
      <c r="D91" s="12" t="s">
        <v>9</v>
      </c>
      <c r="E91" s="6">
        <v>31630.82</v>
      </c>
      <c r="F91" s="6">
        <v>33987.699999999997</v>
      </c>
      <c r="G91" s="6">
        <v>35545.4</v>
      </c>
      <c r="H91" s="6">
        <v>36106.199999999997</v>
      </c>
      <c r="I91" s="6">
        <v>36106.199999999997</v>
      </c>
      <c r="J91" s="6">
        <v>34303.599999999999</v>
      </c>
      <c r="K91" s="11">
        <f t="shared" si="32"/>
        <v>207679.92</v>
      </c>
    </row>
    <row r="92" spans="1:11" ht="15.75" customHeight="1" x14ac:dyDescent="0.25">
      <c r="A92" s="59"/>
      <c r="B92" s="28"/>
      <c r="C92" s="28"/>
      <c r="D92" s="12" t="s">
        <v>10</v>
      </c>
      <c r="E92" s="6"/>
      <c r="F92" s="6"/>
      <c r="G92" s="6"/>
      <c r="H92" s="6"/>
      <c r="I92" s="6"/>
      <c r="J92" s="6"/>
      <c r="K92" s="11">
        <f t="shared" si="32"/>
        <v>0</v>
      </c>
    </row>
    <row r="93" spans="1:11" ht="12" customHeight="1" x14ac:dyDescent="0.25">
      <c r="A93" s="57" t="s">
        <v>26</v>
      </c>
      <c r="B93" s="26" t="s">
        <v>97</v>
      </c>
      <c r="C93" s="26" t="s">
        <v>78</v>
      </c>
      <c r="D93" s="12" t="s">
        <v>5</v>
      </c>
      <c r="E93" s="6">
        <f>E95+E96+E97+E94</f>
        <v>10664.1</v>
      </c>
      <c r="F93" s="6">
        <f t="shared" ref="F93:J93" si="40">F95+F96+F97+F94</f>
        <v>10549.8</v>
      </c>
      <c r="G93" s="6">
        <f t="shared" si="40"/>
        <v>9978</v>
      </c>
      <c r="H93" s="6">
        <f t="shared" si="40"/>
        <v>11108.2</v>
      </c>
      <c r="I93" s="6">
        <f t="shared" si="40"/>
        <v>11090</v>
      </c>
      <c r="J93" s="6">
        <f t="shared" si="40"/>
        <v>10590</v>
      </c>
      <c r="K93" s="11">
        <f t="shared" si="32"/>
        <v>63980.100000000006</v>
      </c>
    </row>
    <row r="94" spans="1:11" ht="18" customHeight="1" x14ac:dyDescent="0.25">
      <c r="A94" s="58"/>
      <c r="B94" s="27"/>
      <c r="C94" s="27"/>
      <c r="D94" s="12" t="s">
        <v>7</v>
      </c>
      <c r="E94" s="6">
        <v>0</v>
      </c>
      <c r="F94" s="6"/>
      <c r="G94" s="6"/>
      <c r="H94" s="6"/>
      <c r="I94" s="6"/>
      <c r="J94" s="6"/>
      <c r="K94" s="11">
        <f t="shared" si="32"/>
        <v>0</v>
      </c>
    </row>
    <row r="95" spans="1:11" ht="15" customHeight="1" x14ac:dyDescent="0.25">
      <c r="A95" s="58"/>
      <c r="B95" s="27"/>
      <c r="C95" s="27"/>
      <c r="D95" s="12" t="s">
        <v>14</v>
      </c>
      <c r="E95" s="6">
        <v>2774.1</v>
      </c>
      <c r="F95" s="6">
        <v>2790</v>
      </c>
      <c r="G95" s="6">
        <v>2148.8000000000002</v>
      </c>
      <c r="H95" s="6">
        <v>3290</v>
      </c>
      <c r="I95" s="6">
        <v>3290</v>
      </c>
      <c r="J95" s="6">
        <v>3290</v>
      </c>
      <c r="K95" s="11">
        <f t="shared" si="32"/>
        <v>17582.900000000001</v>
      </c>
    </row>
    <row r="96" spans="1:11" ht="15" customHeight="1" x14ac:dyDescent="0.25">
      <c r="A96" s="58"/>
      <c r="B96" s="27"/>
      <c r="C96" s="27"/>
      <c r="D96" s="12" t="s">
        <v>9</v>
      </c>
      <c r="E96" s="6">
        <v>590</v>
      </c>
      <c r="F96" s="6">
        <v>459.8</v>
      </c>
      <c r="G96" s="6">
        <v>529.20000000000005</v>
      </c>
      <c r="H96" s="6">
        <v>518.20000000000005</v>
      </c>
      <c r="I96" s="6">
        <v>500</v>
      </c>
      <c r="J96" s="6"/>
      <c r="K96" s="11">
        <f t="shared" si="32"/>
        <v>2597.1999999999998</v>
      </c>
    </row>
    <row r="97" spans="1:11" ht="18.75" customHeight="1" x14ac:dyDescent="0.25">
      <c r="A97" s="59"/>
      <c r="B97" s="28"/>
      <c r="C97" s="28"/>
      <c r="D97" s="12" t="s">
        <v>10</v>
      </c>
      <c r="E97" s="6">
        <v>7300</v>
      </c>
      <c r="F97" s="6">
        <v>7300</v>
      </c>
      <c r="G97" s="6">
        <v>7300</v>
      </c>
      <c r="H97" s="6">
        <v>7300</v>
      </c>
      <c r="I97" s="6">
        <v>7300</v>
      </c>
      <c r="J97" s="6">
        <v>7300</v>
      </c>
      <c r="K97" s="11">
        <f t="shared" si="32"/>
        <v>43800</v>
      </c>
    </row>
    <row r="98" spans="1:11" ht="15.75" customHeight="1" x14ac:dyDescent="0.25">
      <c r="A98" s="57" t="s">
        <v>27</v>
      </c>
      <c r="B98" s="26" t="s">
        <v>53</v>
      </c>
      <c r="C98" s="26" t="s">
        <v>78</v>
      </c>
      <c r="D98" s="12" t="s">
        <v>5</v>
      </c>
      <c r="E98" s="6">
        <f>E99+E100+E101+E102</f>
        <v>76421.2</v>
      </c>
      <c r="F98" s="6">
        <f t="shared" ref="F98:J98" si="41">F99+F100+F101+F102</f>
        <v>76319.5</v>
      </c>
      <c r="G98" s="6">
        <f t="shared" si="41"/>
        <v>83657</v>
      </c>
      <c r="H98" s="6">
        <f t="shared" si="41"/>
        <v>81399</v>
      </c>
      <c r="I98" s="6">
        <f t="shared" si="41"/>
        <v>82006</v>
      </c>
      <c r="J98" s="6">
        <f t="shared" si="41"/>
        <v>82006</v>
      </c>
      <c r="K98" s="11">
        <f t="shared" si="32"/>
        <v>481808.7</v>
      </c>
    </row>
    <row r="99" spans="1:11" ht="15" customHeight="1" x14ac:dyDescent="0.25">
      <c r="A99" s="58"/>
      <c r="B99" s="27"/>
      <c r="C99" s="27"/>
      <c r="D99" s="12" t="s">
        <v>7</v>
      </c>
      <c r="E99" s="6">
        <v>0</v>
      </c>
      <c r="F99" s="6"/>
      <c r="G99" s="6"/>
      <c r="H99" s="6"/>
      <c r="I99" s="6"/>
      <c r="J99" s="6"/>
      <c r="K99" s="11">
        <f t="shared" si="32"/>
        <v>0</v>
      </c>
    </row>
    <row r="100" spans="1:11" ht="18.75" customHeight="1" x14ac:dyDescent="0.25">
      <c r="A100" s="58"/>
      <c r="B100" s="27"/>
      <c r="C100" s="27"/>
      <c r="D100" s="12" t="s">
        <v>14</v>
      </c>
      <c r="E100" s="6">
        <v>76421.2</v>
      </c>
      <c r="F100" s="6">
        <v>76319.5</v>
      </c>
      <c r="G100" s="6">
        <v>83657</v>
      </c>
      <c r="H100" s="6">
        <v>81399</v>
      </c>
      <c r="I100" s="6">
        <v>82006</v>
      </c>
      <c r="J100" s="6">
        <v>82006</v>
      </c>
      <c r="K100" s="11">
        <f t="shared" si="32"/>
        <v>481808.7</v>
      </c>
    </row>
    <row r="101" spans="1:11" ht="18" customHeight="1" x14ac:dyDescent="0.25">
      <c r="A101" s="58"/>
      <c r="B101" s="27"/>
      <c r="C101" s="27"/>
      <c r="D101" s="12" t="s">
        <v>9</v>
      </c>
      <c r="E101" s="6">
        <v>0</v>
      </c>
      <c r="F101" s="6"/>
      <c r="G101" s="6"/>
      <c r="H101" s="6"/>
      <c r="I101" s="6"/>
      <c r="J101" s="6"/>
      <c r="K101" s="11">
        <f t="shared" si="32"/>
        <v>0</v>
      </c>
    </row>
    <row r="102" spans="1:11" ht="27" customHeight="1" x14ac:dyDescent="0.25">
      <c r="A102" s="59"/>
      <c r="B102" s="28"/>
      <c r="C102" s="28"/>
      <c r="D102" s="12" t="s">
        <v>10</v>
      </c>
      <c r="E102" s="6">
        <v>0</v>
      </c>
      <c r="F102" s="6"/>
      <c r="G102" s="6"/>
      <c r="H102" s="6"/>
      <c r="I102" s="6"/>
      <c r="J102" s="6"/>
      <c r="K102" s="11">
        <f t="shared" si="32"/>
        <v>0</v>
      </c>
    </row>
    <row r="103" spans="1:11" ht="15.75" customHeight="1" x14ac:dyDescent="0.25">
      <c r="A103" s="57" t="s">
        <v>28</v>
      </c>
      <c r="B103" s="26" t="s">
        <v>98</v>
      </c>
      <c r="C103" s="26" t="s">
        <v>78</v>
      </c>
      <c r="D103" s="12" t="s">
        <v>5</v>
      </c>
      <c r="E103" s="6">
        <f>E104+E105+E106</f>
        <v>1307</v>
      </c>
      <c r="F103" s="6">
        <f t="shared" ref="F103:J103" si="42">F104+F105+F106</f>
        <v>1243</v>
      </c>
      <c r="G103" s="6">
        <f t="shared" si="42"/>
        <v>1239</v>
      </c>
      <c r="H103" s="6">
        <f t="shared" si="42"/>
        <v>1236</v>
      </c>
      <c r="I103" s="6">
        <f t="shared" si="42"/>
        <v>1236</v>
      </c>
      <c r="J103" s="6">
        <f t="shared" si="42"/>
        <v>1236</v>
      </c>
      <c r="K103" s="11">
        <f t="shared" si="32"/>
        <v>7497</v>
      </c>
    </row>
    <row r="104" spans="1:11" ht="23.25" customHeight="1" x14ac:dyDescent="0.25">
      <c r="A104" s="58"/>
      <c r="B104" s="27"/>
      <c r="C104" s="27"/>
      <c r="D104" s="12" t="s">
        <v>7</v>
      </c>
      <c r="E104" s="6">
        <v>0</v>
      </c>
      <c r="F104" s="6"/>
      <c r="G104" s="6"/>
      <c r="H104" s="6"/>
      <c r="I104" s="6"/>
      <c r="J104" s="6"/>
      <c r="K104" s="11">
        <f t="shared" si="32"/>
        <v>0</v>
      </c>
    </row>
    <row r="105" spans="1:11" ht="15" customHeight="1" x14ac:dyDescent="0.25">
      <c r="A105" s="58"/>
      <c r="B105" s="27"/>
      <c r="C105" s="27"/>
      <c r="D105" s="12" t="s">
        <v>14</v>
      </c>
      <c r="E105" s="6">
        <v>1307</v>
      </c>
      <c r="F105" s="6">
        <v>1243</v>
      </c>
      <c r="G105" s="6">
        <v>1239</v>
      </c>
      <c r="H105" s="6">
        <v>1236</v>
      </c>
      <c r="I105" s="6">
        <v>1236</v>
      </c>
      <c r="J105" s="6">
        <v>1236</v>
      </c>
      <c r="K105" s="11">
        <f t="shared" si="32"/>
        <v>7497</v>
      </c>
    </row>
    <row r="106" spans="1:11" ht="16.5" customHeight="1" x14ac:dyDescent="0.25">
      <c r="A106" s="58"/>
      <c r="B106" s="27"/>
      <c r="C106" s="27"/>
      <c r="D106" s="12" t="s">
        <v>9</v>
      </c>
      <c r="E106" s="6">
        <v>0</v>
      </c>
      <c r="F106" s="6"/>
      <c r="G106" s="6"/>
      <c r="H106" s="6"/>
      <c r="I106" s="6"/>
      <c r="J106" s="6"/>
      <c r="K106" s="11">
        <f t="shared" si="32"/>
        <v>0</v>
      </c>
    </row>
    <row r="107" spans="1:11" ht="27.75" hidden="1" customHeight="1" x14ac:dyDescent="0.25">
      <c r="A107" s="59"/>
      <c r="B107" s="28"/>
      <c r="C107" s="28"/>
      <c r="D107" s="12" t="s">
        <v>10</v>
      </c>
      <c r="E107" s="6">
        <v>0</v>
      </c>
      <c r="F107" s="6"/>
      <c r="G107" s="6"/>
      <c r="H107" s="6"/>
      <c r="I107" s="6"/>
      <c r="J107" s="6"/>
      <c r="K107" s="11">
        <f t="shared" si="32"/>
        <v>0</v>
      </c>
    </row>
    <row r="108" spans="1:11" ht="13.5" customHeight="1" x14ac:dyDescent="0.25">
      <c r="A108" s="57" t="s">
        <v>29</v>
      </c>
      <c r="B108" s="26" t="s">
        <v>99</v>
      </c>
      <c r="C108" s="26" t="s">
        <v>41</v>
      </c>
      <c r="D108" s="12" t="s">
        <v>5</v>
      </c>
      <c r="E108" s="6">
        <f>E110+E111+E112+E109</f>
        <v>393</v>
      </c>
      <c r="F108" s="6">
        <f t="shared" ref="F108:J108" si="43">F110+F111+F112+F109</f>
        <v>468</v>
      </c>
      <c r="G108" s="6">
        <f t="shared" si="43"/>
        <v>334.4</v>
      </c>
      <c r="H108" s="6">
        <f t="shared" si="43"/>
        <v>535</v>
      </c>
      <c r="I108" s="6">
        <f t="shared" si="43"/>
        <v>535</v>
      </c>
      <c r="J108" s="6">
        <f t="shared" si="43"/>
        <v>535</v>
      </c>
      <c r="K108" s="11">
        <f t="shared" si="32"/>
        <v>2800.4</v>
      </c>
    </row>
    <row r="109" spans="1:11" ht="15.75" customHeight="1" x14ac:dyDescent="0.25">
      <c r="A109" s="58"/>
      <c r="B109" s="27"/>
      <c r="C109" s="27"/>
      <c r="D109" s="12" t="s">
        <v>7</v>
      </c>
      <c r="E109" s="6">
        <v>0</v>
      </c>
      <c r="F109" s="6"/>
      <c r="G109" s="6"/>
      <c r="H109" s="6"/>
      <c r="I109" s="6"/>
      <c r="J109" s="6"/>
      <c r="K109" s="11">
        <f t="shared" si="32"/>
        <v>0</v>
      </c>
    </row>
    <row r="110" spans="1:11" ht="15" customHeight="1" x14ac:dyDescent="0.25">
      <c r="A110" s="58"/>
      <c r="B110" s="27"/>
      <c r="C110" s="27"/>
      <c r="D110" s="12" t="s">
        <v>14</v>
      </c>
      <c r="E110" s="6">
        <v>393</v>
      </c>
      <c r="F110" s="6">
        <v>468</v>
      </c>
      <c r="G110" s="6">
        <v>334.4</v>
      </c>
      <c r="H110" s="6">
        <v>535</v>
      </c>
      <c r="I110" s="6">
        <v>535</v>
      </c>
      <c r="J110" s="6">
        <v>535</v>
      </c>
      <c r="K110" s="11">
        <f t="shared" si="32"/>
        <v>2800.4</v>
      </c>
    </row>
    <row r="111" spans="1:11" ht="15" customHeight="1" x14ac:dyDescent="0.25">
      <c r="A111" s="58"/>
      <c r="B111" s="27"/>
      <c r="C111" s="27"/>
      <c r="D111" s="12" t="s">
        <v>9</v>
      </c>
      <c r="E111" s="6">
        <v>0</v>
      </c>
      <c r="F111" s="6"/>
      <c r="G111" s="6"/>
      <c r="H111" s="6"/>
      <c r="I111" s="6"/>
      <c r="J111" s="6"/>
      <c r="K111" s="11">
        <f t="shared" si="32"/>
        <v>0</v>
      </c>
    </row>
    <row r="112" spans="1:11" ht="15" customHeight="1" x14ac:dyDescent="0.25">
      <c r="A112" s="59"/>
      <c r="B112" s="28"/>
      <c r="C112" s="28"/>
      <c r="D112" s="12" t="s">
        <v>10</v>
      </c>
      <c r="E112" s="6">
        <v>0</v>
      </c>
      <c r="F112" s="6"/>
      <c r="G112" s="6"/>
      <c r="H112" s="6"/>
      <c r="I112" s="6"/>
      <c r="J112" s="6"/>
      <c r="K112" s="11">
        <f t="shared" si="32"/>
        <v>0</v>
      </c>
    </row>
    <row r="113" spans="1:11" ht="12.75" customHeight="1" x14ac:dyDescent="0.25">
      <c r="A113" s="57" t="s">
        <v>30</v>
      </c>
      <c r="B113" s="60" t="s">
        <v>100</v>
      </c>
      <c r="C113" s="26" t="s">
        <v>78</v>
      </c>
      <c r="D113" s="12" t="s">
        <v>5</v>
      </c>
      <c r="E113" s="6">
        <f>E114+E115+E116+E117</f>
        <v>370</v>
      </c>
      <c r="F113" s="6">
        <f t="shared" ref="F113:J113" si="44">F114+F115+F116+F117</f>
        <v>390</v>
      </c>
      <c r="G113" s="6">
        <f t="shared" si="44"/>
        <v>470</v>
      </c>
      <c r="H113" s="6">
        <f t="shared" si="44"/>
        <v>450</v>
      </c>
      <c r="I113" s="6">
        <f t="shared" si="44"/>
        <v>450</v>
      </c>
      <c r="J113" s="6">
        <f t="shared" si="44"/>
        <v>450</v>
      </c>
      <c r="K113" s="11">
        <f t="shared" si="32"/>
        <v>2580</v>
      </c>
    </row>
    <row r="114" spans="1:11" ht="18.75" customHeight="1" x14ac:dyDescent="0.25">
      <c r="A114" s="58"/>
      <c r="B114" s="61"/>
      <c r="C114" s="27"/>
      <c r="D114" s="12" t="s">
        <v>7</v>
      </c>
      <c r="E114" s="6">
        <v>0</v>
      </c>
      <c r="F114" s="6"/>
      <c r="G114" s="6"/>
      <c r="H114" s="6"/>
      <c r="I114" s="6"/>
      <c r="J114" s="6"/>
      <c r="K114" s="11">
        <f t="shared" si="32"/>
        <v>0</v>
      </c>
    </row>
    <row r="115" spans="1:11" ht="15" customHeight="1" x14ac:dyDescent="0.25">
      <c r="A115" s="58"/>
      <c r="B115" s="61"/>
      <c r="C115" s="27"/>
      <c r="D115" s="12" t="s">
        <v>14</v>
      </c>
      <c r="E115" s="6">
        <v>370</v>
      </c>
      <c r="F115" s="6">
        <v>390</v>
      </c>
      <c r="G115" s="6">
        <v>470</v>
      </c>
      <c r="H115" s="6">
        <v>450</v>
      </c>
      <c r="I115" s="6">
        <v>450</v>
      </c>
      <c r="J115" s="6">
        <v>450</v>
      </c>
      <c r="K115" s="11">
        <f t="shared" si="32"/>
        <v>2580</v>
      </c>
    </row>
    <row r="116" spans="1:11" ht="15" customHeight="1" x14ac:dyDescent="0.25">
      <c r="A116" s="58"/>
      <c r="B116" s="61"/>
      <c r="C116" s="27"/>
      <c r="D116" s="12" t="s">
        <v>9</v>
      </c>
      <c r="E116" s="6">
        <v>0</v>
      </c>
      <c r="F116" s="6"/>
      <c r="G116" s="6"/>
      <c r="H116" s="6"/>
      <c r="I116" s="6"/>
      <c r="J116" s="6"/>
      <c r="K116" s="11">
        <f t="shared" si="32"/>
        <v>0</v>
      </c>
    </row>
    <row r="117" spans="1:11" ht="18" customHeight="1" x14ac:dyDescent="0.25">
      <c r="A117" s="59"/>
      <c r="B117" s="62"/>
      <c r="C117" s="28"/>
      <c r="D117" s="12" t="s">
        <v>10</v>
      </c>
      <c r="E117" s="6"/>
      <c r="F117" s="6"/>
      <c r="G117" s="6"/>
      <c r="H117" s="6"/>
      <c r="I117" s="6"/>
      <c r="J117" s="6"/>
      <c r="K117" s="11">
        <f t="shared" si="32"/>
        <v>0</v>
      </c>
    </row>
    <row r="118" spans="1:11" ht="12" customHeight="1" x14ac:dyDescent="0.25">
      <c r="A118" s="57" t="s">
        <v>31</v>
      </c>
      <c r="B118" s="26" t="s">
        <v>101</v>
      </c>
      <c r="C118" s="26" t="s">
        <v>78</v>
      </c>
      <c r="D118" s="12" t="s">
        <v>5</v>
      </c>
      <c r="E118" s="9"/>
      <c r="F118" s="6"/>
      <c r="G118" s="6">
        <f>G120+G121+G122+G119</f>
        <v>0</v>
      </c>
      <c r="H118" s="6"/>
      <c r="I118" s="6"/>
      <c r="J118" s="6"/>
      <c r="K118" s="11">
        <f t="shared" si="32"/>
        <v>0</v>
      </c>
    </row>
    <row r="119" spans="1:11" ht="12.75" customHeight="1" x14ac:dyDescent="0.25">
      <c r="A119" s="58"/>
      <c r="B119" s="27"/>
      <c r="C119" s="27"/>
      <c r="D119" s="12" t="s">
        <v>7</v>
      </c>
      <c r="E119" s="6">
        <v>0</v>
      </c>
      <c r="F119" s="6"/>
      <c r="G119" s="6"/>
      <c r="H119" s="6"/>
      <c r="I119" s="6"/>
      <c r="J119" s="6"/>
      <c r="K119" s="11">
        <f t="shared" si="32"/>
        <v>0</v>
      </c>
    </row>
    <row r="120" spans="1:11" ht="14.25" customHeight="1" x14ac:dyDescent="0.25">
      <c r="A120" s="58"/>
      <c r="B120" s="27"/>
      <c r="C120" s="27"/>
      <c r="D120" s="12" t="s">
        <v>14</v>
      </c>
      <c r="E120" s="9"/>
      <c r="F120" s="6"/>
      <c r="G120" s="6">
        <v>0</v>
      </c>
      <c r="H120" s="6"/>
      <c r="I120" s="6"/>
      <c r="J120" s="6"/>
      <c r="K120" s="11">
        <f t="shared" si="32"/>
        <v>0</v>
      </c>
    </row>
    <row r="121" spans="1:11" ht="15" customHeight="1" x14ac:dyDescent="0.25">
      <c r="A121" s="58"/>
      <c r="B121" s="27"/>
      <c r="C121" s="27"/>
      <c r="D121" s="12" t="s">
        <v>9</v>
      </c>
      <c r="E121" s="6">
        <v>0</v>
      </c>
      <c r="F121" s="6"/>
      <c r="G121" s="6"/>
      <c r="H121" s="6"/>
      <c r="I121" s="6"/>
      <c r="J121" s="6"/>
      <c r="K121" s="11">
        <f t="shared" si="32"/>
        <v>0</v>
      </c>
    </row>
    <row r="122" spans="1:11" ht="15" customHeight="1" x14ac:dyDescent="0.25">
      <c r="A122" s="59"/>
      <c r="B122" s="28"/>
      <c r="C122" s="28"/>
      <c r="D122" s="12" t="s">
        <v>10</v>
      </c>
      <c r="E122" s="6">
        <v>0</v>
      </c>
      <c r="F122" s="6"/>
      <c r="G122" s="6"/>
      <c r="H122" s="6"/>
      <c r="I122" s="6"/>
      <c r="J122" s="6"/>
      <c r="K122" s="11">
        <f t="shared" si="32"/>
        <v>0</v>
      </c>
    </row>
    <row r="123" spans="1:11" ht="13.5" customHeight="1" x14ac:dyDescent="0.25">
      <c r="A123" s="57" t="s">
        <v>32</v>
      </c>
      <c r="B123" s="26" t="s">
        <v>102</v>
      </c>
      <c r="C123" s="26" t="s">
        <v>78</v>
      </c>
      <c r="D123" s="12" t="s">
        <v>5</v>
      </c>
      <c r="E123" s="6">
        <f>E125+E126+E127+E124</f>
        <v>135</v>
      </c>
      <c r="F123" s="6">
        <f t="shared" ref="F123:J123" si="45">F125+F126+F127+F124</f>
        <v>125</v>
      </c>
      <c r="G123" s="6">
        <f t="shared" si="45"/>
        <v>125</v>
      </c>
      <c r="H123" s="6">
        <f t="shared" si="45"/>
        <v>125</v>
      </c>
      <c r="I123" s="6">
        <f t="shared" si="45"/>
        <v>0</v>
      </c>
      <c r="J123" s="6">
        <f t="shared" si="45"/>
        <v>0</v>
      </c>
      <c r="K123" s="11">
        <f t="shared" si="32"/>
        <v>510</v>
      </c>
    </row>
    <row r="124" spans="1:11" ht="16.5" customHeight="1" x14ac:dyDescent="0.25">
      <c r="A124" s="58"/>
      <c r="B124" s="27"/>
      <c r="C124" s="27"/>
      <c r="D124" s="12" t="s">
        <v>7</v>
      </c>
      <c r="E124" s="6">
        <v>0</v>
      </c>
      <c r="F124" s="6"/>
      <c r="G124" s="6"/>
      <c r="H124" s="6"/>
      <c r="I124" s="6"/>
      <c r="J124" s="6"/>
      <c r="K124" s="11">
        <f t="shared" si="32"/>
        <v>0</v>
      </c>
    </row>
    <row r="125" spans="1:11" ht="15" customHeight="1" x14ac:dyDescent="0.25">
      <c r="A125" s="58"/>
      <c r="B125" s="27"/>
      <c r="C125" s="27"/>
      <c r="D125" s="12" t="s">
        <v>14</v>
      </c>
      <c r="E125" s="6">
        <v>0</v>
      </c>
      <c r="F125" s="6"/>
      <c r="G125" s="6"/>
      <c r="H125" s="6"/>
      <c r="I125" s="6"/>
      <c r="J125" s="6"/>
      <c r="K125" s="11">
        <f t="shared" si="32"/>
        <v>0</v>
      </c>
    </row>
    <row r="126" spans="1:11" ht="15" customHeight="1" x14ac:dyDescent="0.25">
      <c r="A126" s="58"/>
      <c r="B126" s="27"/>
      <c r="C126" s="27"/>
      <c r="D126" s="12" t="s">
        <v>9</v>
      </c>
      <c r="E126" s="6">
        <v>135</v>
      </c>
      <c r="F126" s="6">
        <v>125</v>
      </c>
      <c r="G126" s="6">
        <v>125</v>
      </c>
      <c r="H126" s="6">
        <v>125</v>
      </c>
      <c r="I126" s="6"/>
      <c r="J126" s="6"/>
      <c r="K126" s="11">
        <f t="shared" si="32"/>
        <v>510</v>
      </c>
    </row>
    <row r="127" spans="1:11" ht="15.75" customHeight="1" x14ac:dyDescent="0.25">
      <c r="A127" s="59"/>
      <c r="B127" s="28"/>
      <c r="C127" s="28"/>
      <c r="D127" s="12" t="s">
        <v>10</v>
      </c>
      <c r="E127" s="6">
        <v>0</v>
      </c>
      <c r="F127" s="6"/>
      <c r="G127" s="6"/>
      <c r="H127" s="6"/>
      <c r="I127" s="6"/>
      <c r="J127" s="6"/>
      <c r="K127" s="11">
        <f t="shared" si="32"/>
        <v>0</v>
      </c>
    </row>
    <row r="128" spans="1:11" ht="15.75" customHeight="1" x14ac:dyDescent="0.25">
      <c r="A128" s="57" t="s">
        <v>33</v>
      </c>
      <c r="B128" s="26" t="s">
        <v>103</v>
      </c>
      <c r="C128" s="26" t="s">
        <v>78</v>
      </c>
      <c r="D128" s="12" t="s">
        <v>5</v>
      </c>
      <c r="E128" s="6">
        <f>E129+E130+E131+E132</f>
        <v>146</v>
      </c>
      <c r="F128" s="6">
        <f t="shared" ref="F128:I128" si="46">F129+F130+F131+F132</f>
        <v>49.9</v>
      </c>
      <c r="G128" s="6">
        <f t="shared" si="46"/>
        <v>46.9</v>
      </c>
      <c r="H128" s="6">
        <f t="shared" si="46"/>
        <v>50</v>
      </c>
      <c r="I128" s="6">
        <f t="shared" si="46"/>
        <v>0</v>
      </c>
      <c r="J128" s="6"/>
      <c r="K128" s="11">
        <f t="shared" si="32"/>
        <v>292.8</v>
      </c>
    </row>
    <row r="129" spans="1:11" ht="17.25" customHeight="1" x14ac:dyDescent="0.25">
      <c r="A129" s="58"/>
      <c r="B129" s="27"/>
      <c r="C129" s="27"/>
      <c r="D129" s="12" t="s">
        <v>7</v>
      </c>
      <c r="E129" s="6">
        <v>0</v>
      </c>
      <c r="F129" s="6"/>
      <c r="G129" s="6"/>
      <c r="H129" s="6"/>
      <c r="I129" s="6"/>
      <c r="J129" s="6"/>
      <c r="K129" s="11">
        <f t="shared" si="32"/>
        <v>0</v>
      </c>
    </row>
    <row r="130" spans="1:11" ht="20.25" customHeight="1" x14ac:dyDescent="0.25">
      <c r="A130" s="58"/>
      <c r="B130" s="27"/>
      <c r="C130" s="27"/>
      <c r="D130" s="12" t="s">
        <v>14</v>
      </c>
      <c r="E130" s="6">
        <v>0</v>
      </c>
      <c r="F130" s="6"/>
      <c r="G130" s="6"/>
      <c r="H130" s="6"/>
      <c r="I130" s="6"/>
      <c r="J130" s="6"/>
      <c r="K130" s="11">
        <f t="shared" si="32"/>
        <v>0</v>
      </c>
    </row>
    <row r="131" spans="1:11" ht="19.5" customHeight="1" x14ac:dyDescent="0.25">
      <c r="A131" s="58"/>
      <c r="B131" s="27"/>
      <c r="C131" s="27"/>
      <c r="D131" s="12" t="s">
        <v>9</v>
      </c>
      <c r="E131" s="6">
        <v>146</v>
      </c>
      <c r="F131" s="6">
        <v>49.9</v>
      </c>
      <c r="G131" s="6">
        <v>46.9</v>
      </c>
      <c r="H131" s="6">
        <v>50</v>
      </c>
      <c r="I131" s="6"/>
      <c r="J131" s="6"/>
      <c r="K131" s="11">
        <f t="shared" si="32"/>
        <v>292.8</v>
      </c>
    </row>
    <row r="132" spans="1:11" ht="48" customHeight="1" x14ac:dyDescent="0.25">
      <c r="A132" s="59"/>
      <c r="B132" s="28"/>
      <c r="C132" s="28"/>
      <c r="D132" s="12" t="s">
        <v>10</v>
      </c>
      <c r="E132" s="6">
        <v>0</v>
      </c>
      <c r="F132" s="6"/>
      <c r="G132" s="6"/>
      <c r="H132" s="6"/>
      <c r="I132" s="6"/>
      <c r="J132" s="6"/>
      <c r="K132" s="11">
        <f t="shared" si="32"/>
        <v>0</v>
      </c>
    </row>
    <row r="133" spans="1:11" ht="13.5" customHeight="1" x14ac:dyDescent="0.25">
      <c r="A133" s="57" t="s">
        <v>34</v>
      </c>
      <c r="B133" s="32" t="s">
        <v>104</v>
      </c>
      <c r="C133" s="26" t="s">
        <v>78</v>
      </c>
      <c r="D133" s="14" t="s">
        <v>5</v>
      </c>
      <c r="E133" s="6"/>
      <c r="F133" s="6"/>
      <c r="G133" s="6"/>
      <c r="H133" s="6"/>
      <c r="I133" s="6"/>
      <c r="J133" s="6"/>
      <c r="K133" s="11">
        <f t="shared" si="32"/>
        <v>0</v>
      </c>
    </row>
    <row r="134" spans="1:11" ht="13.5" customHeight="1" x14ac:dyDescent="0.25">
      <c r="A134" s="58"/>
      <c r="B134" s="33"/>
      <c r="C134" s="27"/>
      <c r="D134" s="14" t="s">
        <v>7</v>
      </c>
      <c r="E134" s="6"/>
      <c r="F134" s="6"/>
      <c r="G134" s="6"/>
      <c r="H134" s="6"/>
      <c r="I134" s="6"/>
      <c r="J134" s="6"/>
      <c r="K134" s="11">
        <f t="shared" si="32"/>
        <v>0</v>
      </c>
    </row>
    <row r="135" spans="1:11" ht="13.5" customHeight="1" x14ac:dyDescent="0.25">
      <c r="A135" s="58"/>
      <c r="B135" s="33"/>
      <c r="C135" s="27"/>
      <c r="D135" s="14" t="s">
        <v>14</v>
      </c>
      <c r="E135" s="6"/>
      <c r="F135" s="6"/>
      <c r="G135" s="6"/>
      <c r="H135" s="6"/>
      <c r="I135" s="6"/>
      <c r="J135" s="6"/>
      <c r="K135" s="11">
        <f t="shared" si="32"/>
        <v>0</v>
      </c>
    </row>
    <row r="136" spans="1:11" ht="13.5" customHeight="1" x14ac:dyDescent="0.25">
      <c r="A136" s="58"/>
      <c r="B136" s="33"/>
      <c r="C136" s="27"/>
      <c r="D136" s="14" t="s">
        <v>9</v>
      </c>
      <c r="E136" s="6"/>
      <c r="F136" s="6"/>
      <c r="G136" s="6"/>
      <c r="H136" s="6"/>
      <c r="I136" s="6"/>
      <c r="J136" s="6"/>
      <c r="K136" s="11">
        <f t="shared" si="32"/>
        <v>0</v>
      </c>
    </row>
    <row r="137" spans="1:11" ht="13.5" customHeight="1" x14ac:dyDescent="0.25">
      <c r="A137" s="59"/>
      <c r="B137" s="34"/>
      <c r="C137" s="28"/>
      <c r="D137" s="14" t="s">
        <v>10</v>
      </c>
      <c r="E137" s="6"/>
      <c r="F137" s="6"/>
      <c r="G137" s="6"/>
      <c r="H137" s="6"/>
      <c r="I137" s="6"/>
      <c r="J137" s="6"/>
      <c r="K137" s="11">
        <f t="shared" si="32"/>
        <v>0</v>
      </c>
    </row>
    <row r="138" spans="1:11" ht="13.5" customHeight="1" x14ac:dyDescent="0.25">
      <c r="A138" s="29" t="s">
        <v>35</v>
      </c>
      <c r="B138" s="32" t="s">
        <v>105</v>
      </c>
      <c r="C138" s="26" t="s">
        <v>78</v>
      </c>
      <c r="D138" s="14" t="s">
        <v>5</v>
      </c>
      <c r="E138" s="6">
        <f>E141</f>
        <v>471.2</v>
      </c>
      <c r="F138" s="6">
        <f t="shared" ref="F138:J138" si="47">F141</f>
        <v>592</v>
      </c>
      <c r="G138" s="6">
        <f t="shared" si="47"/>
        <v>373.2</v>
      </c>
      <c r="H138" s="6">
        <f t="shared" si="47"/>
        <v>194</v>
      </c>
      <c r="I138" s="6">
        <f t="shared" si="47"/>
        <v>0</v>
      </c>
      <c r="J138" s="6">
        <f t="shared" si="47"/>
        <v>0</v>
      </c>
      <c r="K138" s="11">
        <f t="shared" si="32"/>
        <v>1630.4</v>
      </c>
    </row>
    <row r="139" spans="1:11" ht="13.5" customHeight="1" x14ac:dyDescent="0.25">
      <c r="A139" s="30"/>
      <c r="B139" s="33"/>
      <c r="C139" s="27"/>
      <c r="D139" s="14" t="s">
        <v>7</v>
      </c>
      <c r="E139" s="6"/>
      <c r="F139" s="6"/>
      <c r="G139" s="6"/>
      <c r="H139" s="6"/>
      <c r="I139" s="6"/>
      <c r="J139" s="6"/>
      <c r="K139" s="11">
        <f t="shared" si="32"/>
        <v>0</v>
      </c>
    </row>
    <row r="140" spans="1:11" ht="13.5" customHeight="1" x14ac:dyDescent="0.25">
      <c r="A140" s="30"/>
      <c r="B140" s="33"/>
      <c r="C140" s="27"/>
      <c r="D140" s="14" t="s">
        <v>14</v>
      </c>
      <c r="E140" s="6"/>
      <c r="F140" s="6"/>
      <c r="G140" s="6"/>
      <c r="H140" s="6"/>
      <c r="I140" s="6"/>
      <c r="J140" s="6"/>
      <c r="K140" s="11">
        <f t="shared" si="32"/>
        <v>0</v>
      </c>
    </row>
    <row r="141" spans="1:11" ht="13.5" customHeight="1" x14ac:dyDescent="0.25">
      <c r="A141" s="30"/>
      <c r="B141" s="33"/>
      <c r="C141" s="27"/>
      <c r="D141" s="14" t="s">
        <v>9</v>
      </c>
      <c r="E141" s="6">
        <v>471.2</v>
      </c>
      <c r="F141" s="6">
        <v>592</v>
      </c>
      <c r="G141" s="6">
        <v>373.2</v>
      </c>
      <c r="H141" s="6">
        <v>194</v>
      </c>
      <c r="I141" s="6"/>
      <c r="J141" s="6"/>
      <c r="K141" s="11">
        <f t="shared" si="32"/>
        <v>1630.4</v>
      </c>
    </row>
    <row r="142" spans="1:11" ht="13.5" customHeight="1" x14ac:dyDescent="0.25">
      <c r="A142" s="31"/>
      <c r="B142" s="34"/>
      <c r="C142" s="28"/>
      <c r="D142" s="14" t="s">
        <v>10</v>
      </c>
      <c r="E142" s="6"/>
      <c r="F142" s="6"/>
      <c r="G142" s="6"/>
      <c r="H142" s="6"/>
      <c r="I142" s="6"/>
      <c r="J142" s="6"/>
      <c r="K142" s="11">
        <f t="shared" si="32"/>
        <v>0</v>
      </c>
    </row>
    <row r="143" spans="1:11" ht="13.5" customHeight="1" x14ac:dyDescent="0.25">
      <c r="A143" s="41" t="s">
        <v>36</v>
      </c>
      <c r="B143" s="18"/>
      <c r="C143" s="26" t="s">
        <v>78</v>
      </c>
      <c r="D143" s="14" t="s">
        <v>5</v>
      </c>
      <c r="E143" s="6">
        <f>E145</f>
        <v>61.6</v>
      </c>
      <c r="F143" s="6">
        <f t="shared" ref="F143:G143" si="48">F145</f>
        <v>106</v>
      </c>
      <c r="G143" s="6">
        <f t="shared" si="48"/>
        <v>152</v>
      </c>
      <c r="H143" s="6">
        <f>H145+H146</f>
        <v>0</v>
      </c>
      <c r="I143" s="6">
        <f t="shared" ref="I143:J143" si="49">I145+I146</f>
        <v>0</v>
      </c>
      <c r="J143" s="6">
        <f t="shared" si="49"/>
        <v>0</v>
      </c>
      <c r="K143" s="11">
        <f t="shared" si="32"/>
        <v>319.60000000000002</v>
      </c>
    </row>
    <row r="144" spans="1:11" ht="13.5" customHeight="1" x14ac:dyDescent="0.25">
      <c r="A144" s="41"/>
      <c r="B144" s="33" t="s">
        <v>106</v>
      </c>
      <c r="C144" s="27"/>
      <c r="D144" s="14" t="s">
        <v>7</v>
      </c>
      <c r="E144" s="6"/>
      <c r="F144" s="6"/>
      <c r="G144" s="6"/>
      <c r="H144" s="6"/>
      <c r="I144" s="6"/>
      <c r="J144" s="6"/>
      <c r="K144" s="11">
        <f t="shared" si="32"/>
        <v>0</v>
      </c>
    </row>
    <row r="145" spans="1:11" ht="13.5" customHeight="1" x14ac:dyDescent="0.25">
      <c r="A145" s="41"/>
      <c r="B145" s="33"/>
      <c r="C145" s="27"/>
      <c r="D145" s="14" t="s">
        <v>14</v>
      </c>
      <c r="E145" s="6">
        <v>61.6</v>
      </c>
      <c r="F145" s="6">
        <v>106</v>
      </c>
      <c r="G145" s="6">
        <v>152</v>
      </c>
      <c r="H145" s="6">
        <v>0</v>
      </c>
      <c r="I145" s="6">
        <v>0</v>
      </c>
      <c r="J145" s="6">
        <v>0</v>
      </c>
      <c r="K145" s="11">
        <f t="shared" ref="K145:K208" si="50">E145+F145+G145+H145+I145+J145</f>
        <v>319.60000000000002</v>
      </c>
    </row>
    <row r="146" spans="1:11" ht="13.5" customHeight="1" x14ac:dyDescent="0.25">
      <c r="A146" s="41"/>
      <c r="B146" s="33"/>
      <c r="C146" s="27"/>
      <c r="D146" s="14" t="s">
        <v>9</v>
      </c>
      <c r="E146" s="6"/>
      <c r="F146" s="6"/>
      <c r="G146" s="6"/>
      <c r="H146" s="6">
        <v>0</v>
      </c>
      <c r="I146" s="6">
        <v>0</v>
      </c>
      <c r="J146" s="6">
        <v>0</v>
      </c>
      <c r="K146" s="11">
        <f t="shared" si="50"/>
        <v>0</v>
      </c>
    </row>
    <row r="147" spans="1:11" ht="24" customHeight="1" x14ac:dyDescent="0.25">
      <c r="A147" s="41"/>
      <c r="B147" s="34"/>
      <c r="C147" s="28"/>
      <c r="D147" s="14" t="s">
        <v>10</v>
      </c>
      <c r="E147" s="6"/>
      <c r="F147" s="6"/>
      <c r="G147" s="6"/>
      <c r="H147" s="6"/>
      <c r="I147" s="6"/>
      <c r="J147" s="6"/>
      <c r="K147" s="11">
        <f t="shared" si="50"/>
        <v>0</v>
      </c>
    </row>
    <row r="148" spans="1:11" ht="18" customHeight="1" x14ac:dyDescent="0.25">
      <c r="A148" s="41" t="s">
        <v>49</v>
      </c>
      <c r="B148" s="32" t="s">
        <v>107</v>
      </c>
      <c r="C148" s="26" t="s">
        <v>78</v>
      </c>
      <c r="D148" s="14" t="s">
        <v>5</v>
      </c>
      <c r="E148" s="6">
        <f>E149+E150+E151+E152</f>
        <v>5305.6</v>
      </c>
      <c r="F148" s="6">
        <f t="shared" ref="F148:G148" si="51">F149+F150+F151+F152</f>
        <v>0</v>
      </c>
      <c r="G148" s="6">
        <f t="shared" si="51"/>
        <v>0</v>
      </c>
      <c r="H148" s="6"/>
      <c r="I148" s="6"/>
      <c r="J148" s="6"/>
      <c r="K148" s="11">
        <f t="shared" si="50"/>
        <v>5305.6</v>
      </c>
    </row>
    <row r="149" spans="1:11" ht="18.75" customHeight="1" x14ac:dyDescent="0.25">
      <c r="A149" s="41"/>
      <c r="B149" s="33"/>
      <c r="C149" s="27"/>
      <c r="D149" s="14" t="s">
        <v>7</v>
      </c>
      <c r="E149" s="6">
        <v>5200</v>
      </c>
      <c r="F149" s="6"/>
      <c r="G149" s="6"/>
      <c r="H149" s="6"/>
      <c r="I149" s="6"/>
      <c r="J149" s="6"/>
      <c r="K149" s="11">
        <f t="shared" si="50"/>
        <v>5200</v>
      </c>
    </row>
    <row r="150" spans="1:11" ht="14.25" customHeight="1" x14ac:dyDescent="0.25">
      <c r="A150" s="41"/>
      <c r="B150" s="33"/>
      <c r="C150" s="27"/>
      <c r="D150" s="14" t="s">
        <v>14</v>
      </c>
      <c r="E150" s="6">
        <v>52.5</v>
      </c>
      <c r="F150" s="6"/>
      <c r="G150" s="6"/>
      <c r="H150" s="6"/>
      <c r="I150" s="6"/>
      <c r="J150" s="6"/>
      <c r="K150" s="11">
        <f t="shared" si="50"/>
        <v>52.5</v>
      </c>
    </row>
    <row r="151" spans="1:11" ht="15" customHeight="1" x14ac:dyDescent="0.25">
      <c r="A151" s="41"/>
      <c r="B151" s="33"/>
      <c r="C151" s="27"/>
      <c r="D151" s="14" t="s">
        <v>9</v>
      </c>
      <c r="E151" s="6">
        <v>53.1</v>
      </c>
      <c r="F151" s="6"/>
      <c r="G151" s="6"/>
      <c r="H151" s="6"/>
      <c r="I151" s="6"/>
      <c r="J151" s="6"/>
      <c r="K151" s="11">
        <f t="shared" si="50"/>
        <v>53.1</v>
      </c>
    </row>
    <row r="152" spans="1:11" ht="25.5" customHeight="1" x14ac:dyDescent="0.25">
      <c r="A152" s="41"/>
      <c r="B152" s="34"/>
      <c r="C152" s="28"/>
      <c r="D152" s="14" t="s">
        <v>10</v>
      </c>
      <c r="E152" s="6"/>
      <c r="F152" s="6"/>
      <c r="G152" s="6"/>
      <c r="H152" s="6"/>
      <c r="I152" s="6"/>
      <c r="J152" s="6"/>
      <c r="K152" s="11">
        <f t="shared" si="50"/>
        <v>0</v>
      </c>
    </row>
    <row r="153" spans="1:11" ht="15" customHeight="1" x14ac:dyDescent="0.25">
      <c r="A153" s="41" t="s">
        <v>60</v>
      </c>
      <c r="B153" s="32" t="s">
        <v>70</v>
      </c>
      <c r="C153" s="26" t="s">
        <v>78</v>
      </c>
      <c r="D153" s="14" t="s">
        <v>5</v>
      </c>
      <c r="E153" s="6">
        <f>E154+E155+E156+E157</f>
        <v>414.3</v>
      </c>
      <c r="F153" s="6">
        <f t="shared" ref="F153:I153" si="52">F154+F155+F156+F157</f>
        <v>0</v>
      </c>
      <c r="G153" s="6">
        <f t="shared" si="52"/>
        <v>600</v>
      </c>
      <c r="H153" s="6">
        <f t="shared" si="52"/>
        <v>1300</v>
      </c>
      <c r="I153" s="6">
        <f t="shared" si="52"/>
        <v>683.8</v>
      </c>
      <c r="J153" s="6"/>
      <c r="K153" s="11">
        <f t="shared" si="50"/>
        <v>2998.1000000000004</v>
      </c>
    </row>
    <row r="154" spans="1:11" ht="15" customHeight="1" x14ac:dyDescent="0.25">
      <c r="A154" s="41"/>
      <c r="B154" s="33"/>
      <c r="C154" s="27"/>
      <c r="D154" s="14" t="s">
        <v>7</v>
      </c>
      <c r="E154" s="6"/>
      <c r="F154" s="6"/>
      <c r="G154" s="6"/>
      <c r="H154" s="6"/>
      <c r="I154" s="6"/>
      <c r="J154" s="6"/>
      <c r="K154" s="11">
        <f t="shared" si="50"/>
        <v>0</v>
      </c>
    </row>
    <row r="155" spans="1:11" ht="12" customHeight="1" x14ac:dyDescent="0.25">
      <c r="A155" s="41"/>
      <c r="B155" s="33"/>
      <c r="C155" s="27"/>
      <c r="D155" s="14" t="s">
        <v>14</v>
      </c>
      <c r="E155" s="6"/>
      <c r="F155" s="6"/>
      <c r="G155" s="6"/>
      <c r="H155" s="6"/>
      <c r="I155" s="6"/>
      <c r="J155" s="6"/>
      <c r="K155" s="11">
        <f t="shared" si="50"/>
        <v>0</v>
      </c>
    </row>
    <row r="156" spans="1:11" ht="10.5" customHeight="1" x14ac:dyDescent="0.25">
      <c r="A156" s="41"/>
      <c r="B156" s="33"/>
      <c r="C156" s="27"/>
      <c r="D156" s="14" t="s">
        <v>9</v>
      </c>
      <c r="E156" s="6">
        <v>414.3</v>
      </c>
      <c r="F156" s="6"/>
      <c r="G156" s="6">
        <v>600</v>
      </c>
      <c r="H156" s="6">
        <v>1300</v>
      </c>
      <c r="I156" s="6">
        <v>683.8</v>
      </c>
      <c r="J156" s="6"/>
      <c r="K156" s="11">
        <f t="shared" si="50"/>
        <v>2998.1000000000004</v>
      </c>
    </row>
    <row r="157" spans="1:11" ht="22.5" customHeight="1" x14ac:dyDescent="0.25">
      <c r="A157" s="41"/>
      <c r="B157" s="34"/>
      <c r="C157" s="28"/>
      <c r="D157" s="14" t="s">
        <v>10</v>
      </c>
      <c r="E157" s="6"/>
      <c r="F157" s="6"/>
      <c r="G157" s="6"/>
      <c r="H157" s="6"/>
      <c r="I157" s="6"/>
      <c r="J157" s="6"/>
      <c r="K157" s="11">
        <f t="shared" si="50"/>
        <v>0</v>
      </c>
    </row>
    <row r="158" spans="1:11" ht="19.5" customHeight="1" x14ac:dyDescent="0.25">
      <c r="A158" s="41" t="s">
        <v>61</v>
      </c>
      <c r="B158" s="32" t="s">
        <v>108</v>
      </c>
      <c r="C158" s="26" t="s">
        <v>78</v>
      </c>
      <c r="D158" s="14" t="s">
        <v>5</v>
      </c>
      <c r="E158" s="6">
        <f>E160</f>
        <v>504.9</v>
      </c>
      <c r="F158" s="6"/>
      <c r="G158" s="6"/>
      <c r="H158" s="6"/>
      <c r="I158" s="6"/>
      <c r="J158" s="6"/>
      <c r="K158" s="11">
        <f t="shared" si="50"/>
        <v>504.9</v>
      </c>
    </row>
    <row r="159" spans="1:11" ht="19.5" customHeight="1" x14ac:dyDescent="0.25">
      <c r="A159" s="41"/>
      <c r="B159" s="33"/>
      <c r="C159" s="27"/>
      <c r="D159" s="14" t="s">
        <v>7</v>
      </c>
      <c r="E159" s="6"/>
      <c r="F159" s="6"/>
      <c r="G159" s="6"/>
      <c r="H159" s="6"/>
      <c r="I159" s="6"/>
      <c r="J159" s="6"/>
      <c r="K159" s="11">
        <f t="shared" si="50"/>
        <v>0</v>
      </c>
    </row>
    <row r="160" spans="1:11" ht="19.5" customHeight="1" x14ac:dyDescent="0.25">
      <c r="A160" s="41"/>
      <c r="B160" s="33"/>
      <c r="C160" s="27"/>
      <c r="D160" s="14" t="s">
        <v>14</v>
      </c>
      <c r="E160" s="6">
        <v>504.9</v>
      </c>
      <c r="F160" s="6"/>
      <c r="G160" s="6"/>
      <c r="H160" s="6"/>
      <c r="I160" s="6"/>
      <c r="J160" s="6"/>
      <c r="K160" s="11">
        <f t="shared" si="50"/>
        <v>504.9</v>
      </c>
    </row>
    <row r="161" spans="1:11" ht="19.5" customHeight="1" x14ac:dyDescent="0.25">
      <c r="A161" s="41"/>
      <c r="B161" s="33"/>
      <c r="C161" s="27"/>
      <c r="D161" s="14" t="s">
        <v>9</v>
      </c>
      <c r="E161" s="6"/>
      <c r="F161" s="6"/>
      <c r="G161" s="6"/>
      <c r="H161" s="6"/>
      <c r="I161" s="6"/>
      <c r="J161" s="6"/>
      <c r="K161" s="11">
        <f t="shared" si="50"/>
        <v>0</v>
      </c>
    </row>
    <row r="162" spans="1:11" ht="39" customHeight="1" x14ac:dyDescent="0.25">
      <c r="A162" s="41"/>
      <c r="B162" s="34"/>
      <c r="C162" s="28"/>
      <c r="D162" s="14" t="s">
        <v>10</v>
      </c>
      <c r="E162" s="6"/>
      <c r="F162" s="6"/>
      <c r="G162" s="6"/>
      <c r="H162" s="6"/>
      <c r="I162" s="6"/>
      <c r="J162" s="6"/>
      <c r="K162" s="11">
        <f t="shared" si="50"/>
        <v>0</v>
      </c>
    </row>
    <row r="163" spans="1:11" ht="27.75" customHeight="1" x14ac:dyDescent="0.25">
      <c r="A163" s="41" t="s">
        <v>62</v>
      </c>
      <c r="B163" s="32" t="s">
        <v>109</v>
      </c>
      <c r="C163" s="26" t="s">
        <v>78</v>
      </c>
      <c r="D163" s="14" t="s">
        <v>5</v>
      </c>
      <c r="E163" s="6">
        <f>E165</f>
        <v>3066.6</v>
      </c>
      <c r="F163" s="6"/>
      <c r="G163" s="6"/>
      <c r="H163" s="6"/>
      <c r="I163" s="6"/>
      <c r="J163" s="6"/>
      <c r="K163" s="11">
        <f t="shared" si="50"/>
        <v>3066.6</v>
      </c>
    </row>
    <row r="164" spans="1:11" ht="26.25" customHeight="1" x14ac:dyDescent="0.25">
      <c r="A164" s="41"/>
      <c r="B164" s="33"/>
      <c r="C164" s="27"/>
      <c r="D164" s="14" t="s">
        <v>7</v>
      </c>
      <c r="E164" s="6"/>
      <c r="F164" s="6"/>
      <c r="G164" s="6"/>
      <c r="H164" s="6"/>
      <c r="I164" s="6"/>
      <c r="J164" s="6"/>
      <c r="K164" s="11">
        <f t="shared" si="50"/>
        <v>0</v>
      </c>
    </row>
    <row r="165" spans="1:11" ht="21" customHeight="1" x14ac:dyDescent="0.25">
      <c r="A165" s="41"/>
      <c r="B165" s="33"/>
      <c r="C165" s="27"/>
      <c r="D165" s="14" t="s">
        <v>14</v>
      </c>
      <c r="E165" s="6">
        <v>3066.6</v>
      </c>
      <c r="F165" s="6"/>
      <c r="G165" s="6"/>
      <c r="H165" s="6"/>
      <c r="I165" s="6"/>
      <c r="J165" s="6"/>
      <c r="K165" s="11">
        <f t="shared" si="50"/>
        <v>3066.6</v>
      </c>
    </row>
    <row r="166" spans="1:11" ht="22.5" customHeight="1" x14ac:dyDescent="0.25">
      <c r="A166" s="41"/>
      <c r="B166" s="33"/>
      <c r="C166" s="27"/>
      <c r="D166" s="14" t="s">
        <v>9</v>
      </c>
      <c r="E166" s="6"/>
      <c r="F166" s="6"/>
      <c r="G166" s="6"/>
      <c r="H166" s="6"/>
      <c r="I166" s="6"/>
      <c r="J166" s="6"/>
      <c r="K166" s="11">
        <f t="shared" si="50"/>
        <v>0</v>
      </c>
    </row>
    <row r="167" spans="1:11" ht="15" customHeight="1" x14ac:dyDescent="0.25">
      <c r="A167" s="41"/>
      <c r="B167" s="34"/>
      <c r="C167" s="28"/>
      <c r="D167" s="14" t="s">
        <v>10</v>
      </c>
      <c r="E167" s="6"/>
      <c r="F167" s="6"/>
      <c r="G167" s="6"/>
      <c r="H167" s="6"/>
      <c r="I167" s="6"/>
      <c r="J167" s="6"/>
      <c r="K167" s="11">
        <f t="shared" si="50"/>
        <v>0</v>
      </c>
    </row>
    <row r="168" spans="1:11" ht="15" customHeight="1" x14ac:dyDescent="0.25">
      <c r="A168" s="41" t="s">
        <v>63</v>
      </c>
      <c r="B168" s="32" t="s">
        <v>110</v>
      </c>
      <c r="C168" s="26" t="s">
        <v>78</v>
      </c>
      <c r="D168" s="14" t="s">
        <v>5</v>
      </c>
      <c r="E168" s="6">
        <f>E170+E171</f>
        <v>483</v>
      </c>
      <c r="F168" s="6"/>
      <c r="G168" s="6"/>
      <c r="H168" s="6"/>
      <c r="I168" s="6"/>
      <c r="J168" s="6"/>
      <c r="K168" s="11">
        <f t="shared" si="50"/>
        <v>483</v>
      </c>
    </row>
    <row r="169" spans="1:11" ht="15" customHeight="1" x14ac:dyDescent="0.25">
      <c r="A169" s="41"/>
      <c r="B169" s="33"/>
      <c r="C169" s="27"/>
      <c r="D169" s="14" t="s">
        <v>7</v>
      </c>
      <c r="E169" s="6"/>
      <c r="F169" s="6"/>
      <c r="G169" s="6"/>
      <c r="H169" s="6"/>
      <c r="I169" s="6"/>
      <c r="J169" s="6"/>
      <c r="K169" s="11">
        <f t="shared" si="50"/>
        <v>0</v>
      </c>
    </row>
    <row r="170" spans="1:11" ht="15" customHeight="1" x14ac:dyDescent="0.25">
      <c r="A170" s="41"/>
      <c r="B170" s="33"/>
      <c r="C170" s="27"/>
      <c r="D170" s="14" t="s">
        <v>14</v>
      </c>
      <c r="E170" s="6">
        <v>483</v>
      </c>
      <c r="F170" s="6"/>
      <c r="G170" s="6"/>
      <c r="H170" s="6"/>
      <c r="I170" s="6"/>
      <c r="J170" s="6"/>
      <c r="K170" s="11">
        <f t="shared" si="50"/>
        <v>483</v>
      </c>
    </row>
    <row r="171" spans="1:11" ht="15" customHeight="1" x14ac:dyDescent="0.25">
      <c r="A171" s="41"/>
      <c r="B171" s="33"/>
      <c r="C171" s="27"/>
      <c r="D171" s="14" t="s">
        <v>9</v>
      </c>
      <c r="E171" s="6"/>
      <c r="F171" s="6"/>
      <c r="G171" s="6"/>
      <c r="H171" s="6"/>
      <c r="I171" s="6"/>
      <c r="J171" s="6"/>
      <c r="K171" s="11">
        <f t="shared" si="50"/>
        <v>0</v>
      </c>
    </row>
    <row r="172" spans="1:11" ht="51.75" customHeight="1" x14ac:dyDescent="0.25">
      <c r="A172" s="41"/>
      <c r="B172" s="34"/>
      <c r="C172" s="28"/>
      <c r="D172" s="14" t="s">
        <v>10</v>
      </c>
      <c r="E172" s="6"/>
      <c r="F172" s="6"/>
      <c r="G172" s="6"/>
      <c r="H172" s="6"/>
      <c r="I172" s="6"/>
      <c r="J172" s="6"/>
      <c r="K172" s="11">
        <f t="shared" si="50"/>
        <v>0</v>
      </c>
    </row>
    <row r="173" spans="1:11" ht="24" customHeight="1" x14ac:dyDescent="0.25">
      <c r="A173" s="41" t="s">
        <v>64</v>
      </c>
      <c r="B173" s="32" t="s">
        <v>71</v>
      </c>
      <c r="C173" s="26" t="s">
        <v>78</v>
      </c>
      <c r="D173" s="14" t="s">
        <v>5</v>
      </c>
      <c r="E173" s="6">
        <f>E174</f>
        <v>2760.2</v>
      </c>
      <c r="F173" s="6">
        <f t="shared" ref="F173:J173" si="53">F174</f>
        <v>8281</v>
      </c>
      <c r="G173" s="6">
        <f t="shared" si="53"/>
        <v>7733.9</v>
      </c>
      <c r="H173" s="6">
        <f t="shared" si="53"/>
        <v>7734</v>
      </c>
      <c r="I173" s="6">
        <f t="shared" si="53"/>
        <v>7734</v>
      </c>
      <c r="J173" s="6">
        <f t="shared" si="53"/>
        <v>7734</v>
      </c>
      <c r="K173" s="11">
        <f t="shared" si="50"/>
        <v>41977.1</v>
      </c>
    </row>
    <row r="174" spans="1:11" ht="22.5" customHeight="1" x14ac:dyDescent="0.25">
      <c r="A174" s="41"/>
      <c r="B174" s="33"/>
      <c r="C174" s="27"/>
      <c r="D174" s="14" t="s">
        <v>7</v>
      </c>
      <c r="E174" s="6">
        <v>2760.2</v>
      </c>
      <c r="F174" s="6">
        <v>8281</v>
      </c>
      <c r="G174" s="6">
        <v>7733.9</v>
      </c>
      <c r="H174" s="6">
        <v>7734</v>
      </c>
      <c r="I174" s="6">
        <v>7734</v>
      </c>
      <c r="J174" s="6">
        <v>7734</v>
      </c>
      <c r="K174" s="11">
        <f t="shared" si="50"/>
        <v>41977.1</v>
      </c>
    </row>
    <row r="175" spans="1:11" ht="21" customHeight="1" x14ac:dyDescent="0.25">
      <c r="A175" s="41"/>
      <c r="B175" s="33"/>
      <c r="C175" s="27"/>
      <c r="D175" s="14" t="s">
        <v>14</v>
      </c>
      <c r="E175" s="6"/>
      <c r="F175" s="6"/>
      <c r="G175" s="6"/>
      <c r="H175" s="6"/>
      <c r="I175" s="6"/>
      <c r="J175" s="6"/>
      <c r="K175" s="11">
        <f t="shared" si="50"/>
        <v>0</v>
      </c>
    </row>
    <row r="176" spans="1:11" ht="20.25" customHeight="1" x14ac:dyDescent="0.25">
      <c r="A176" s="41"/>
      <c r="B176" s="33"/>
      <c r="C176" s="27"/>
      <c r="D176" s="14" t="s">
        <v>9</v>
      </c>
      <c r="E176" s="6"/>
      <c r="F176" s="6"/>
      <c r="G176" s="6"/>
      <c r="H176" s="6"/>
      <c r="I176" s="6"/>
      <c r="J176" s="6"/>
      <c r="K176" s="11">
        <f t="shared" si="50"/>
        <v>0</v>
      </c>
    </row>
    <row r="177" spans="1:11" ht="21" customHeight="1" x14ac:dyDescent="0.25">
      <c r="A177" s="41"/>
      <c r="B177" s="34"/>
      <c r="C177" s="28"/>
      <c r="D177" s="14" t="s">
        <v>10</v>
      </c>
      <c r="E177" s="6"/>
      <c r="F177" s="6"/>
      <c r="G177" s="6"/>
      <c r="H177" s="6"/>
      <c r="I177" s="6"/>
      <c r="J177" s="6"/>
      <c r="K177" s="11">
        <f t="shared" si="50"/>
        <v>0</v>
      </c>
    </row>
    <row r="178" spans="1:11" ht="21" customHeight="1" x14ac:dyDescent="0.25">
      <c r="A178" s="41" t="s">
        <v>72</v>
      </c>
      <c r="B178" s="32" t="s">
        <v>73</v>
      </c>
      <c r="C178" s="26" t="s">
        <v>78</v>
      </c>
      <c r="D178" s="14" t="s">
        <v>5</v>
      </c>
      <c r="E178" s="6">
        <f>E179+E180+E181+E182</f>
        <v>3504.2</v>
      </c>
      <c r="F178" s="6">
        <f t="shared" ref="F178:J178" si="54">F179+F180+F181+F182</f>
        <v>9916.1</v>
      </c>
      <c r="G178" s="6">
        <f t="shared" si="54"/>
        <v>9676.7999999999993</v>
      </c>
      <c r="H178" s="6">
        <f t="shared" si="54"/>
        <v>9196</v>
      </c>
      <c r="I178" s="6">
        <f t="shared" si="54"/>
        <v>9227.2999999999993</v>
      </c>
      <c r="J178" s="6">
        <f t="shared" si="54"/>
        <v>9183.7999999999993</v>
      </c>
      <c r="K178" s="11">
        <f t="shared" si="50"/>
        <v>50704.2</v>
      </c>
    </row>
    <row r="179" spans="1:11" ht="21" customHeight="1" x14ac:dyDescent="0.25">
      <c r="A179" s="41"/>
      <c r="B179" s="33"/>
      <c r="C179" s="27"/>
      <c r="D179" s="14" t="s">
        <v>7</v>
      </c>
      <c r="E179" s="6">
        <v>3349.2</v>
      </c>
      <c r="F179" s="6">
        <v>9719.7999999999993</v>
      </c>
      <c r="G179" s="6">
        <v>9484.23</v>
      </c>
      <c r="H179" s="6">
        <v>9013</v>
      </c>
      <c r="I179" s="6">
        <v>9043.6</v>
      </c>
      <c r="J179" s="6">
        <v>9001.1</v>
      </c>
      <c r="K179" s="11">
        <f t="shared" si="50"/>
        <v>49610.93</v>
      </c>
    </row>
    <row r="180" spans="1:11" ht="21" customHeight="1" x14ac:dyDescent="0.25">
      <c r="A180" s="41"/>
      <c r="B180" s="33"/>
      <c r="C180" s="27"/>
      <c r="D180" s="14" t="s">
        <v>14</v>
      </c>
      <c r="E180" s="6">
        <v>119.9</v>
      </c>
      <c r="F180" s="6">
        <v>97.2</v>
      </c>
      <c r="G180" s="6">
        <v>95.8</v>
      </c>
      <c r="H180" s="6">
        <v>91</v>
      </c>
      <c r="I180" s="6">
        <v>91.4</v>
      </c>
      <c r="J180" s="6">
        <v>90.9</v>
      </c>
      <c r="K180" s="11">
        <f t="shared" si="50"/>
        <v>586.20000000000005</v>
      </c>
    </row>
    <row r="181" spans="1:11" ht="21" customHeight="1" x14ac:dyDescent="0.25">
      <c r="A181" s="41"/>
      <c r="B181" s="33"/>
      <c r="C181" s="27"/>
      <c r="D181" s="14" t="s">
        <v>9</v>
      </c>
      <c r="E181" s="6">
        <v>35.1</v>
      </c>
      <c r="F181" s="6">
        <v>99.1</v>
      </c>
      <c r="G181" s="6">
        <v>96.77</v>
      </c>
      <c r="H181" s="6">
        <v>92</v>
      </c>
      <c r="I181" s="6">
        <v>92.3</v>
      </c>
      <c r="J181" s="6">
        <v>91.8</v>
      </c>
      <c r="K181" s="11">
        <f t="shared" si="50"/>
        <v>507.07</v>
      </c>
    </row>
    <row r="182" spans="1:11" ht="21" customHeight="1" x14ac:dyDescent="0.25">
      <c r="A182" s="41"/>
      <c r="B182" s="34"/>
      <c r="C182" s="28"/>
      <c r="D182" s="14" t="s">
        <v>10</v>
      </c>
      <c r="E182" s="6"/>
      <c r="F182" s="6"/>
      <c r="G182" s="6"/>
      <c r="H182" s="6"/>
      <c r="I182" s="6"/>
      <c r="J182" s="6"/>
      <c r="K182" s="11">
        <f t="shared" si="50"/>
        <v>0</v>
      </c>
    </row>
    <row r="183" spans="1:11" ht="21" customHeight="1" x14ac:dyDescent="0.25">
      <c r="A183" s="41" t="s">
        <v>74</v>
      </c>
      <c r="B183" s="32" t="s">
        <v>75</v>
      </c>
      <c r="C183" s="26" t="s">
        <v>78</v>
      </c>
      <c r="D183" s="14" t="s">
        <v>5</v>
      </c>
      <c r="E183" s="6">
        <f>E185</f>
        <v>111.6</v>
      </c>
      <c r="F183" s="6">
        <f t="shared" ref="F183:J183" si="55">F185</f>
        <v>414</v>
      </c>
      <c r="G183" s="6">
        <f t="shared" si="55"/>
        <v>480</v>
      </c>
      <c r="H183" s="6">
        <f t="shared" si="55"/>
        <v>671</v>
      </c>
      <c r="I183" s="6">
        <f t="shared" si="55"/>
        <v>671</v>
      </c>
      <c r="J183" s="6">
        <f t="shared" si="55"/>
        <v>671</v>
      </c>
      <c r="K183" s="11">
        <f t="shared" si="50"/>
        <v>3018.6</v>
      </c>
    </row>
    <row r="184" spans="1:11" ht="21" customHeight="1" x14ac:dyDescent="0.25">
      <c r="A184" s="41"/>
      <c r="B184" s="33"/>
      <c r="C184" s="27"/>
      <c r="D184" s="14" t="s">
        <v>7</v>
      </c>
      <c r="E184" s="6"/>
      <c r="F184" s="6"/>
      <c r="G184" s="6"/>
      <c r="H184" s="6"/>
      <c r="I184" s="6"/>
      <c r="J184" s="6"/>
      <c r="K184" s="11">
        <f t="shared" si="50"/>
        <v>0</v>
      </c>
    </row>
    <row r="185" spans="1:11" ht="21" customHeight="1" x14ac:dyDescent="0.25">
      <c r="A185" s="41"/>
      <c r="B185" s="33"/>
      <c r="C185" s="27"/>
      <c r="D185" s="14" t="s">
        <v>14</v>
      </c>
      <c r="E185" s="6">
        <v>111.6</v>
      </c>
      <c r="F185" s="6">
        <v>414</v>
      </c>
      <c r="G185" s="6">
        <v>480</v>
      </c>
      <c r="H185" s="6">
        <v>671</v>
      </c>
      <c r="I185" s="6">
        <v>671</v>
      </c>
      <c r="J185" s="6">
        <v>671</v>
      </c>
      <c r="K185" s="11">
        <f t="shared" si="50"/>
        <v>3018.6</v>
      </c>
    </row>
    <row r="186" spans="1:11" ht="21" customHeight="1" x14ac:dyDescent="0.25">
      <c r="A186" s="41"/>
      <c r="B186" s="33"/>
      <c r="C186" s="27"/>
      <c r="D186" s="14" t="s">
        <v>9</v>
      </c>
      <c r="E186" s="6"/>
      <c r="F186" s="6"/>
      <c r="G186" s="6"/>
      <c r="H186" s="6"/>
      <c r="I186" s="6"/>
      <c r="J186" s="6"/>
      <c r="K186" s="11">
        <f t="shared" si="50"/>
        <v>0</v>
      </c>
    </row>
    <row r="187" spans="1:11" ht="34.5" customHeight="1" x14ac:dyDescent="0.25">
      <c r="A187" s="41"/>
      <c r="B187" s="34"/>
      <c r="C187" s="28"/>
      <c r="D187" s="14" t="s">
        <v>10</v>
      </c>
      <c r="E187" s="6"/>
      <c r="F187" s="6"/>
      <c r="G187" s="6"/>
      <c r="H187" s="6"/>
      <c r="I187" s="6"/>
      <c r="J187" s="6"/>
      <c r="K187" s="11">
        <f t="shared" si="50"/>
        <v>0</v>
      </c>
    </row>
    <row r="188" spans="1:11" ht="21.75" customHeight="1" x14ac:dyDescent="0.25">
      <c r="A188" s="41" t="s">
        <v>76</v>
      </c>
      <c r="B188" s="32" t="s">
        <v>77</v>
      </c>
      <c r="C188" s="26" t="s">
        <v>78</v>
      </c>
      <c r="D188" s="14" t="s">
        <v>5</v>
      </c>
      <c r="E188" s="6"/>
      <c r="F188" s="6">
        <f>F189+F190+F191+F192</f>
        <v>762</v>
      </c>
      <c r="G188" s="6">
        <f t="shared" ref="G188:H188" si="56">G189+G190+G191+G192</f>
        <v>850</v>
      </c>
      <c r="H188" s="6">
        <f t="shared" si="56"/>
        <v>888</v>
      </c>
      <c r="I188" s="6"/>
      <c r="J188" s="6"/>
      <c r="K188" s="11">
        <f t="shared" si="50"/>
        <v>2500</v>
      </c>
    </row>
    <row r="189" spans="1:11" ht="20.25" customHeight="1" x14ac:dyDescent="0.25">
      <c r="A189" s="41"/>
      <c r="B189" s="33"/>
      <c r="C189" s="27"/>
      <c r="D189" s="14" t="s">
        <v>7</v>
      </c>
      <c r="E189" s="6"/>
      <c r="F189" s="6"/>
      <c r="G189" s="6"/>
      <c r="H189" s="6"/>
      <c r="I189" s="6"/>
      <c r="J189" s="6"/>
      <c r="K189" s="11">
        <f t="shared" si="50"/>
        <v>0</v>
      </c>
    </row>
    <row r="190" spans="1:11" ht="21.75" customHeight="1" x14ac:dyDescent="0.25">
      <c r="A190" s="41"/>
      <c r="B190" s="33"/>
      <c r="C190" s="27"/>
      <c r="D190" s="14" t="s">
        <v>14</v>
      </c>
      <c r="E190" s="6"/>
      <c r="F190" s="6"/>
      <c r="G190" s="6"/>
      <c r="H190" s="6"/>
      <c r="I190" s="6"/>
      <c r="J190" s="6"/>
      <c r="K190" s="11">
        <f t="shared" si="50"/>
        <v>0</v>
      </c>
    </row>
    <row r="191" spans="1:11" ht="17.25" customHeight="1" x14ac:dyDescent="0.25">
      <c r="A191" s="41"/>
      <c r="B191" s="33"/>
      <c r="C191" s="27"/>
      <c r="D191" s="14" t="s">
        <v>9</v>
      </c>
      <c r="E191" s="6"/>
      <c r="F191" s="6">
        <v>762</v>
      </c>
      <c r="G191" s="6">
        <v>850</v>
      </c>
      <c r="H191" s="6">
        <v>888</v>
      </c>
      <c r="I191" s="6"/>
      <c r="J191" s="6"/>
      <c r="K191" s="11">
        <f t="shared" si="50"/>
        <v>2500</v>
      </c>
    </row>
    <row r="192" spans="1:11" ht="17.25" customHeight="1" x14ac:dyDescent="0.25">
      <c r="A192" s="41"/>
      <c r="B192" s="34"/>
      <c r="C192" s="28"/>
      <c r="D192" s="14" t="s">
        <v>10</v>
      </c>
      <c r="E192" s="6"/>
      <c r="F192" s="6"/>
      <c r="G192" s="6"/>
      <c r="H192" s="6"/>
      <c r="I192" s="6"/>
      <c r="J192" s="6"/>
      <c r="K192" s="11">
        <f t="shared" si="50"/>
        <v>0</v>
      </c>
    </row>
    <row r="193" spans="1:11" ht="17.25" customHeight="1" x14ac:dyDescent="0.25">
      <c r="A193" s="41" t="s">
        <v>80</v>
      </c>
      <c r="B193" s="32" t="s">
        <v>79</v>
      </c>
      <c r="C193" s="26" t="s">
        <v>78</v>
      </c>
      <c r="D193" s="14" t="s">
        <v>5</v>
      </c>
      <c r="E193" s="6"/>
      <c r="F193" s="6">
        <f>F194+F195+F196+F197</f>
        <v>403.673</v>
      </c>
      <c r="G193" s="6">
        <f t="shared" ref="G193:H193" si="57">G194+G195+G196+G197</f>
        <v>0</v>
      </c>
      <c r="H193" s="6">
        <f t="shared" si="57"/>
        <v>0</v>
      </c>
      <c r="I193" s="6"/>
      <c r="J193" s="6"/>
      <c r="K193" s="11">
        <f t="shared" si="50"/>
        <v>403.673</v>
      </c>
    </row>
    <row r="194" spans="1:11" ht="17.25" customHeight="1" x14ac:dyDescent="0.25">
      <c r="A194" s="41"/>
      <c r="B194" s="33"/>
      <c r="C194" s="27"/>
      <c r="D194" s="14" t="s">
        <v>7</v>
      </c>
      <c r="E194" s="6"/>
      <c r="F194" s="6"/>
      <c r="G194" s="6"/>
      <c r="H194" s="6"/>
      <c r="I194" s="6"/>
      <c r="J194" s="6"/>
      <c r="K194" s="11">
        <f t="shared" si="50"/>
        <v>0</v>
      </c>
    </row>
    <row r="195" spans="1:11" ht="17.25" customHeight="1" x14ac:dyDescent="0.25">
      <c r="A195" s="41"/>
      <c r="B195" s="33"/>
      <c r="C195" s="27"/>
      <c r="D195" s="14" t="s">
        <v>14</v>
      </c>
      <c r="E195" s="6"/>
      <c r="F195" s="6">
        <v>395.6</v>
      </c>
      <c r="G195" s="6"/>
      <c r="H195" s="6"/>
      <c r="I195" s="6"/>
      <c r="J195" s="6"/>
      <c r="K195" s="11">
        <f t="shared" si="50"/>
        <v>395.6</v>
      </c>
    </row>
    <row r="196" spans="1:11" ht="17.25" customHeight="1" x14ac:dyDescent="0.25">
      <c r="A196" s="41"/>
      <c r="B196" s="33"/>
      <c r="C196" s="27"/>
      <c r="D196" s="14" t="s">
        <v>9</v>
      </c>
      <c r="E196" s="6"/>
      <c r="F196" s="6">
        <v>8.0730000000000004</v>
      </c>
      <c r="G196" s="6"/>
      <c r="H196" s="6"/>
      <c r="I196" s="6"/>
      <c r="J196" s="6"/>
      <c r="K196" s="11">
        <f t="shared" si="50"/>
        <v>8.0730000000000004</v>
      </c>
    </row>
    <row r="197" spans="1:11" ht="17.25" customHeight="1" x14ac:dyDescent="0.25">
      <c r="A197" s="41"/>
      <c r="B197" s="34"/>
      <c r="C197" s="28"/>
      <c r="D197" s="14" t="s">
        <v>10</v>
      </c>
      <c r="E197" s="6"/>
      <c r="F197" s="6"/>
      <c r="G197" s="6"/>
      <c r="H197" s="6"/>
      <c r="I197" s="6"/>
      <c r="J197" s="6"/>
      <c r="K197" s="11">
        <f t="shared" si="50"/>
        <v>0</v>
      </c>
    </row>
    <row r="198" spans="1:11" ht="17.25" customHeight="1" x14ac:dyDescent="0.25">
      <c r="A198" s="41" t="s">
        <v>82</v>
      </c>
      <c r="B198" s="47" t="s">
        <v>84</v>
      </c>
      <c r="C198" s="26" t="s">
        <v>78</v>
      </c>
      <c r="D198" s="14" t="s">
        <v>5</v>
      </c>
      <c r="E198" s="6"/>
      <c r="F198" s="6">
        <f>F200</f>
        <v>24</v>
      </c>
      <c r="G198" s="6">
        <f t="shared" ref="G198:H198" si="58">G200</f>
        <v>0</v>
      </c>
      <c r="H198" s="6">
        <f t="shared" si="58"/>
        <v>0</v>
      </c>
      <c r="I198" s="6"/>
      <c r="J198" s="6"/>
      <c r="K198" s="11">
        <f t="shared" si="50"/>
        <v>24</v>
      </c>
    </row>
    <row r="199" spans="1:11" ht="17.25" customHeight="1" x14ac:dyDescent="0.25">
      <c r="A199" s="41"/>
      <c r="B199" s="48"/>
      <c r="C199" s="27"/>
      <c r="D199" s="14" t="s">
        <v>7</v>
      </c>
      <c r="E199" s="6"/>
      <c r="F199" s="6"/>
      <c r="G199" s="6"/>
      <c r="H199" s="6"/>
      <c r="I199" s="6"/>
      <c r="J199" s="6"/>
      <c r="K199" s="11">
        <f t="shared" si="50"/>
        <v>0</v>
      </c>
    </row>
    <row r="200" spans="1:11" ht="17.25" customHeight="1" x14ac:dyDescent="0.25">
      <c r="A200" s="41"/>
      <c r="B200" s="48"/>
      <c r="C200" s="27"/>
      <c r="D200" s="14" t="s">
        <v>14</v>
      </c>
      <c r="E200" s="6"/>
      <c r="F200" s="6">
        <v>24</v>
      </c>
      <c r="G200" s="6"/>
      <c r="H200" s="6"/>
      <c r="I200" s="6"/>
      <c r="J200" s="6"/>
      <c r="K200" s="11">
        <f t="shared" si="50"/>
        <v>24</v>
      </c>
    </row>
    <row r="201" spans="1:11" ht="17.25" customHeight="1" x14ac:dyDescent="0.25">
      <c r="A201" s="41"/>
      <c r="B201" s="48"/>
      <c r="C201" s="27"/>
      <c r="D201" s="14" t="s">
        <v>9</v>
      </c>
      <c r="E201" s="6"/>
      <c r="F201" s="6"/>
      <c r="G201" s="6"/>
      <c r="H201" s="6"/>
      <c r="I201" s="6"/>
      <c r="J201" s="6"/>
      <c r="K201" s="11">
        <f t="shared" si="50"/>
        <v>0</v>
      </c>
    </row>
    <row r="202" spans="1:11" ht="17.25" customHeight="1" x14ac:dyDescent="0.25">
      <c r="A202" s="41"/>
      <c r="B202" s="49"/>
      <c r="C202" s="28"/>
      <c r="D202" s="14" t="s">
        <v>10</v>
      </c>
      <c r="E202" s="6"/>
      <c r="F202" s="6"/>
      <c r="G202" s="6"/>
      <c r="H202" s="6"/>
      <c r="I202" s="6"/>
      <c r="J202" s="6"/>
      <c r="K202" s="11">
        <f t="shared" si="50"/>
        <v>0</v>
      </c>
    </row>
    <row r="203" spans="1:11" ht="17.25" customHeight="1" x14ac:dyDescent="0.25">
      <c r="A203" s="41" t="s">
        <v>86</v>
      </c>
      <c r="B203" s="32" t="s">
        <v>87</v>
      </c>
      <c r="C203" s="26" t="s">
        <v>78</v>
      </c>
      <c r="D203" s="14" t="s">
        <v>5</v>
      </c>
      <c r="E203" s="6"/>
      <c r="F203" s="6">
        <f>F204+F205+F206+F207</f>
        <v>0</v>
      </c>
      <c r="G203" s="6">
        <f t="shared" ref="G203:H203" si="59">G204+G205+G206+G207</f>
        <v>3000</v>
      </c>
      <c r="H203" s="6">
        <f t="shared" si="59"/>
        <v>0</v>
      </c>
      <c r="I203" s="6"/>
      <c r="J203" s="6"/>
      <c r="K203" s="11">
        <f t="shared" si="50"/>
        <v>3000</v>
      </c>
    </row>
    <row r="204" spans="1:11" ht="17.25" customHeight="1" x14ac:dyDescent="0.25">
      <c r="A204" s="41"/>
      <c r="B204" s="33"/>
      <c r="C204" s="27"/>
      <c r="D204" s="14" t="s">
        <v>7</v>
      </c>
      <c r="E204" s="6"/>
      <c r="F204" s="6"/>
      <c r="G204" s="6"/>
      <c r="H204" s="6"/>
      <c r="I204" s="6"/>
      <c r="J204" s="6"/>
      <c r="K204" s="11">
        <f t="shared" si="50"/>
        <v>0</v>
      </c>
    </row>
    <row r="205" spans="1:11" ht="17.25" customHeight="1" x14ac:dyDescent="0.25">
      <c r="A205" s="41"/>
      <c r="B205" s="33"/>
      <c r="C205" s="27"/>
      <c r="D205" s="14" t="s">
        <v>14</v>
      </c>
      <c r="E205" s="6"/>
      <c r="F205" s="6"/>
      <c r="G205" s="6"/>
      <c r="H205" s="6"/>
      <c r="I205" s="6"/>
      <c r="J205" s="6"/>
      <c r="K205" s="11">
        <f t="shared" si="50"/>
        <v>0</v>
      </c>
    </row>
    <row r="206" spans="1:11" ht="17.25" customHeight="1" x14ac:dyDescent="0.25">
      <c r="A206" s="41"/>
      <c r="B206" s="33"/>
      <c r="C206" s="27"/>
      <c r="D206" s="14" t="s">
        <v>9</v>
      </c>
      <c r="E206" s="6"/>
      <c r="F206" s="6"/>
      <c r="G206" s="6">
        <v>3000</v>
      </c>
      <c r="H206" s="6"/>
      <c r="I206" s="6"/>
      <c r="J206" s="6"/>
      <c r="K206" s="11">
        <f t="shared" si="50"/>
        <v>3000</v>
      </c>
    </row>
    <row r="207" spans="1:11" ht="17.25" customHeight="1" x14ac:dyDescent="0.25">
      <c r="A207" s="41"/>
      <c r="B207" s="34"/>
      <c r="C207" s="28"/>
      <c r="D207" s="14" t="s">
        <v>10</v>
      </c>
      <c r="E207" s="6"/>
      <c r="F207" s="6"/>
      <c r="G207" s="6"/>
      <c r="H207" s="6"/>
      <c r="I207" s="6"/>
      <c r="J207" s="6"/>
      <c r="K207" s="11">
        <f t="shared" si="50"/>
        <v>0</v>
      </c>
    </row>
    <row r="208" spans="1:11" ht="15" customHeight="1" x14ac:dyDescent="0.25">
      <c r="A208" s="35" t="s">
        <v>37</v>
      </c>
      <c r="B208" s="38" t="s">
        <v>42</v>
      </c>
      <c r="C208" s="26" t="s">
        <v>78</v>
      </c>
      <c r="D208" s="12" t="s">
        <v>5</v>
      </c>
      <c r="E208" s="9">
        <f>E209+E210+E211+E212</f>
        <v>6719</v>
      </c>
      <c r="F208" s="9">
        <f>F209+F210+F211+F212</f>
        <v>7673.3</v>
      </c>
      <c r="G208" s="9">
        <f t="shared" ref="G208:H208" si="60">G209+G210+G211+G212</f>
        <v>8337.5</v>
      </c>
      <c r="H208" s="9">
        <f t="shared" si="60"/>
        <v>7989.9</v>
      </c>
      <c r="I208" s="9">
        <f t="shared" ref="I208:J208" si="61">I209+I210+I211+I212</f>
        <v>7989.9</v>
      </c>
      <c r="J208" s="9">
        <f t="shared" si="61"/>
        <v>7989.9</v>
      </c>
      <c r="K208" s="11">
        <f t="shared" si="50"/>
        <v>46699.5</v>
      </c>
    </row>
    <row r="209" spans="1:11" ht="15" customHeight="1" x14ac:dyDescent="0.25">
      <c r="A209" s="36"/>
      <c r="B209" s="39"/>
      <c r="C209" s="27"/>
      <c r="D209" s="12" t="s">
        <v>7</v>
      </c>
      <c r="E209" s="9"/>
      <c r="F209" s="9"/>
      <c r="G209" s="9"/>
      <c r="H209" s="9"/>
      <c r="I209" s="9"/>
      <c r="J209" s="9"/>
      <c r="K209" s="11">
        <f t="shared" ref="K209:K272" si="62">E209+F209+G209+H209+I209+J209</f>
        <v>0</v>
      </c>
    </row>
    <row r="210" spans="1:11" ht="15" customHeight="1" x14ac:dyDescent="0.25">
      <c r="A210" s="36"/>
      <c r="B210" s="39"/>
      <c r="C210" s="27"/>
      <c r="D210" s="12" t="s">
        <v>14</v>
      </c>
      <c r="E210" s="9">
        <f>E225</f>
        <v>39</v>
      </c>
      <c r="F210" s="9">
        <f t="shared" ref="F210:H210" si="63">F225</f>
        <v>0</v>
      </c>
      <c r="G210" s="9">
        <f t="shared" si="63"/>
        <v>0</v>
      </c>
      <c r="H210" s="9">
        <f t="shared" si="63"/>
        <v>0</v>
      </c>
      <c r="I210" s="9">
        <f t="shared" ref="I210" si="64">I225</f>
        <v>0</v>
      </c>
      <c r="J210" s="9"/>
      <c r="K210" s="11">
        <f t="shared" si="62"/>
        <v>39</v>
      </c>
    </row>
    <row r="211" spans="1:11" ht="15" customHeight="1" x14ac:dyDescent="0.25">
      <c r="A211" s="36"/>
      <c r="B211" s="39"/>
      <c r="C211" s="27"/>
      <c r="D211" s="12" t="s">
        <v>9</v>
      </c>
      <c r="E211" s="9">
        <f>E216+E226</f>
        <v>6680</v>
      </c>
      <c r="F211" s="9">
        <f t="shared" ref="F211:H211" si="65">F216+F226</f>
        <v>7673.3</v>
      </c>
      <c r="G211" s="9">
        <f t="shared" si="65"/>
        <v>8337.5</v>
      </c>
      <c r="H211" s="9">
        <f t="shared" si="65"/>
        <v>7989.9</v>
      </c>
      <c r="I211" s="9">
        <f t="shared" ref="I211:J211" si="66">I216+I226</f>
        <v>7989.9</v>
      </c>
      <c r="J211" s="9">
        <f t="shared" si="66"/>
        <v>7989.9</v>
      </c>
      <c r="K211" s="11">
        <f t="shared" si="62"/>
        <v>46660.5</v>
      </c>
    </row>
    <row r="212" spans="1:11" ht="15" customHeight="1" x14ac:dyDescent="0.25">
      <c r="A212" s="37"/>
      <c r="B212" s="40"/>
      <c r="C212" s="28"/>
      <c r="D212" s="12" t="s">
        <v>10</v>
      </c>
      <c r="E212" s="6">
        <v>0</v>
      </c>
      <c r="F212" s="6"/>
      <c r="G212" s="6"/>
      <c r="H212" s="6"/>
      <c r="I212" s="6"/>
      <c r="J212" s="6"/>
      <c r="K212" s="11">
        <f t="shared" si="62"/>
        <v>0</v>
      </c>
    </row>
    <row r="213" spans="1:11" ht="15" customHeight="1" x14ac:dyDescent="0.25">
      <c r="A213" s="67" t="s">
        <v>38</v>
      </c>
      <c r="B213" s="26" t="s">
        <v>111</v>
      </c>
      <c r="C213" s="26" t="s">
        <v>48</v>
      </c>
      <c r="D213" s="12" t="s">
        <v>5</v>
      </c>
      <c r="E213" s="6">
        <f>E214+E215+E216</f>
        <v>6680</v>
      </c>
      <c r="F213" s="6">
        <f t="shared" ref="F213:J213" si="67">F214+F215+F216</f>
        <v>7673.3</v>
      </c>
      <c r="G213" s="6">
        <f t="shared" si="67"/>
        <v>8337.5</v>
      </c>
      <c r="H213" s="6">
        <f t="shared" si="67"/>
        <v>7989.9</v>
      </c>
      <c r="I213" s="6">
        <f t="shared" si="67"/>
        <v>7989.9</v>
      </c>
      <c r="J213" s="6">
        <f t="shared" si="67"/>
        <v>7989.9</v>
      </c>
      <c r="K213" s="11">
        <f t="shared" si="62"/>
        <v>46660.5</v>
      </c>
    </row>
    <row r="214" spans="1:11" ht="17.25" customHeight="1" x14ac:dyDescent="0.25">
      <c r="A214" s="36"/>
      <c r="B214" s="27"/>
      <c r="C214" s="27"/>
      <c r="D214" s="12" t="s">
        <v>7</v>
      </c>
      <c r="E214" s="6">
        <v>0</v>
      </c>
      <c r="F214" s="6"/>
      <c r="G214" s="6"/>
      <c r="H214" s="6"/>
      <c r="I214" s="6"/>
      <c r="J214" s="6"/>
      <c r="K214" s="11">
        <f t="shared" si="62"/>
        <v>0</v>
      </c>
    </row>
    <row r="215" spans="1:11" ht="15" customHeight="1" x14ac:dyDescent="0.25">
      <c r="A215" s="36"/>
      <c r="B215" s="27"/>
      <c r="C215" s="27"/>
      <c r="D215" s="12" t="s">
        <v>14</v>
      </c>
      <c r="E215" s="6">
        <v>0</v>
      </c>
      <c r="F215" s="6"/>
      <c r="G215" s="6"/>
      <c r="H215" s="6"/>
      <c r="I215" s="6"/>
      <c r="J215" s="6"/>
      <c r="K215" s="11">
        <f t="shared" si="62"/>
        <v>0</v>
      </c>
    </row>
    <row r="216" spans="1:11" ht="15" customHeight="1" x14ac:dyDescent="0.25">
      <c r="A216" s="36"/>
      <c r="B216" s="27"/>
      <c r="C216" s="27"/>
      <c r="D216" s="12" t="s">
        <v>9</v>
      </c>
      <c r="E216" s="6">
        <v>6680</v>
      </c>
      <c r="F216" s="6">
        <v>7673.3</v>
      </c>
      <c r="G216" s="6">
        <v>8337.5</v>
      </c>
      <c r="H216" s="6">
        <v>7989.9</v>
      </c>
      <c r="I216" s="6">
        <v>7989.9</v>
      </c>
      <c r="J216" s="6">
        <v>7989.9</v>
      </c>
      <c r="K216" s="11">
        <f t="shared" si="62"/>
        <v>46660.5</v>
      </c>
    </row>
    <row r="217" spans="1:11" ht="14.25" customHeight="1" x14ac:dyDescent="0.25">
      <c r="A217" s="37"/>
      <c r="B217" s="28"/>
      <c r="C217" s="28"/>
      <c r="D217" s="12" t="s">
        <v>10</v>
      </c>
      <c r="E217" s="6">
        <v>0</v>
      </c>
      <c r="F217" s="6"/>
      <c r="G217" s="6"/>
      <c r="H217" s="6"/>
      <c r="I217" s="6"/>
      <c r="J217" s="6"/>
      <c r="K217" s="11">
        <f t="shared" si="62"/>
        <v>0</v>
      </c>
    </row>
    <row r="218" spans="1:11" ht="13.5" customHeight="1" x14ac:dyDescent="0.25">
      <c r="A218" s="42" t="s">
        <v>39</v>
      </c>
      <c r="B218" s="26" t="s">
        <v>112</v>
      </c>
      <c r="C218" s="26" t="s">
        <v>48</v>
      </c>
      <c r="D218" s="12" t="s">
        <v>5</v>
      </c>
      <c r="E218" s="6">
        <v>0</v>
      </c>
      <c r="F218" s="6">
        <f>F219+F220+F221</f>
        <v>0</v>
      </c>
      <c r="G218" s="6">
        <f t="shared" ref="G218" si="68">G219+G220+G221</f>
        <v>0</v>
      </c>
      <c r="H218" s="6"/>
      <c r="I218" s="6"/>
      <c r="J218" s="6"/>
      <c r="K218" s="11">
        <f t="shared" si="62"/>
        <v>0</v>
      </c>
    </row>
    <row r="219" spans="1:11" ht="14.25" customHeight="1" x14ac:dyDescent="0.25">
      <c r="A219" s="36"/>
      <c r="B219" s="27"/>
      <c r="C219" s="27"/>
      <c r="D219" s="12" t="s">
        <v>7</v>
      </c>
      <c r="E219" s="6">
        <v>0</v>
      </c>
      <c r="F219" s="6"/>
      <c r="G219" s="6"/>
      <c r="H219" s="6"/>
      <c r="I219" s="6"/>
      <c r="J219" s="6"/>
      <c r="K219" s="11">
        <f t="shared" si="62"/>
        <v>0</v>
      </c>
    </row>
    <row r="220" spans="1:11" ht="15" customHeight="1" x14ac:dyDescent="0.25">
      <c r="A220" s="36"/>
      <c r="B220" s="27"/>
      <c r="C220" s="27"/>
      <c r="D220" s="12" t="s">
        <v>14</v>
      </c>
      <c r="E220" s="6">
        <v>0</v>
      </c>
      <c r="F220" s="6">
        <v>0</v>
      </c>
      <c r="G220" s="6">
        <v>0</v>
      </c>
      <c r="H220" s="6"/>
      <c r="I220" s="6"/>
      <c r="J220" s="6"/>
      <c r="K220" s="11">
        <f t="shared" si="62"/>
        <v>0</v>
      </c>
    </row>
    <row r="221" spans="1:11" ht="15" customHeight="1" x14ac:dyDescent="0.25">
      <c r="A221" s="36"/>
      <c r="B221" s="27"/>
      <c r="C221" s="27"/>
      <c r="D221" s="12" t="s">
        <v>9</v>
      </c>
      <c r="E221" s="6">
        <v>0</v>
      </c>
      <c r="F221" s="6"/>
      <c r="G221" s="6"/>
      <c r="H221" s="6"/>
      <c r="I221" s="6"/>
      <c r="J221" s="6"/>
      <c r="K221" s="11">
        <f t="shared" si="62"/>
        <v>0</v>
      </c>
    </row>
    <row r="222" spans="1:11" ht="21" customHeight="1" x14ac:dyDescent="0.25">
      <c r="A222" s="37"/>
      <c r="B222" s="28"/>
      <c r="C222" s="28"/>
      <c r="D222" s="12" t="s">
        <v>10</v>
      </c>
      <c r="E222" s="6">
        <v>0</v>
      </c>
      <c r="F222" s="6"/>
      <c r="G222" s="6"/>
      <c r="H222" s="6"/>
      <c r="I222" s="6"/>
      <c r="J222" s="6"/>
      <c r="K222" s="11">
        <f t="shared" si="62"/>
        <v>0</v>
      </c>
    </row>
    <row r="223" spans="1:11" ht="14.25" customHeight="1" x14ac:dyDescent="0.25">
      <c r="A223" s="41" t="s">
        <v>40</v>
      </c>
      <c r="B223" s="32" t="s">
        <v>113</v>
      </c>
      <c r="C223" s="26" t="s">
        <v>48</v>
      </c>
      <c r="D223" s="12" t="s">
        <v>5</v>
      </c>
      <c r="E223" s="6">
        <f>E225+E226</f>
        <v>39</v>
      </c>
      <c r="F223" s="6"/>
      <c r="G223" s="6"/>
      <c r="H223" s="6"/>
      <c r="I223" s="6"/>
      <c r="J223" s="6"/>
      <c r="K223" s="11">
        <f t="shared" si="62"/>
        <v>39</v>
      </c>
    </row>
    <row r="224" spans="1:11" ht="14.25" customHeight="1" x14ac:dyDescent="0.25">
      <c r="A224" s="41"/>
      <c r="B224" s="33"/>
      <c r="C224" s="27"/>
      <c r="D224" s="12" t="s">
        <v>7</v>
      </c>
      <c r="E224" s="6"/>
      <c r="F224" s="6"/>
      <c r="G224" s="6"/>
      <c r="H224" s="6"/>
      <c r="I224" s="6"/>
      <c r="J224" s="6"/>
      <c r="K224" s="11">
        <f t="shared" si="62"/>
        <v>0</v>
      </c>
    </row>
    <row r="225" spans="1:11" ht="14.25" customHeight="1" x14ac:dyDescent="0.25">
      <c r="A225" s="41"/>
      <c r="B225" s="33"/>
      <c r="C225" s="27"/>
      <c r="D225" s="12" t="s">
        <v>14</v>
      </c>
      <c r="E225" s="6">
        <v>39</v>
      </c>
      <c r="F225" s="6"/>
      <c r="G225" s="6"/>
      <c r="H225" s="6"/>
      <c r="I225" s="6"/>
      <c r="J225" s="6"/>
      <c r="K225" s="11">
        <f t="shared" si="62"/>
        <v>39</v>
      </c>
    </row>
    <row r="226" spans="1:11" ht="14.25" customHeight="1" x14ac:dyDescent="0.25">
      <c r="A226" s="41"/>
      <c r="B226" s="33"/>
      <c r="C226" s="27"/>
      <c r="D226" s="12" t="s">
        <v>9</v>
      </c>
      <c r="E226" s="6"/>
      <c r="F226" s="6"/>
      <c r="G226" s="6"/>
      <c r="H226" s="6"/>
      <c r="I226" s="6"/>
      <c r="J226" s="6"/>
      <c r="K226" s="11">
        <f t="shared" si="62"/>
        <v>0</v>
      </c>
    </row>
    <row r="227" spans="1:11" ht="60.75" customHeight="1" x14ac:dyDescent="0.25">
      <c r="A227" s="41"/>
      <c r="B227" s="34"/>
      <c r="C227" s="28"/>
      <c r="D227" s="12" t="s">
        <v>10</v>
      </c>
      <c r="E227" s="6"/>
      <c r="F227" s="6"/>
      <c r="G227" s="6"/>
      <c r="H227" s="6"/>
      <c r="I227" s="6"/>
      <c r="J227" s="6"/>
      <c r="K227" s="11">
        <f t="shared" si="62"/>
        <v>0</v>
      </c>
    </row>
    <row r="228" spans="1:11" ht="16.5" customHeight="1" x14ac:dyDescent="0.25">
      <c r="A228" s="22" t="s">
        <v>85</v>
      </c>
      <c r="B228" s="32" t="s">
        <v>114</v>
      </c>
      <c r="C228" s="44" t="s">
        <v>48</v>
      </c>
      <c r="D228" s="12" t="s">
        <v>5</v>
      </c>
      <c r="E228" s="6"/>
      <c r="F228" s="6"/>
      <c r="G228" s="6"/>
      <c r="H228" s="6"/>
      <c r="I228" s="6"/>
      <c r="J228" s="6"/>
      <c r="K228" s="11">
        <f t="shared" si="62"/>
        <v>0</v>
      </c>
    </row>
    <row r="229" spans="1:11" ht="19.5" customHeight="1" x14ac:dyDescent="0.25">
      <c r="A229" s="23"/>
      <c r="B229" s="33"/>
      <c r="C229" s="45"/>
      <c r="D229" s="12" t="s">
        <v>7</v>
      </c>
      <c r="E229" s="6"/>
      <c r="F229" s="6"/>
      <c r="G229" s="6"/>
      <c r="H229" s="6"/>
      <c r="I229" s="6"/>
      <c r="J229" s="6"/>
      <c r="K229" s="11">
        <f t="shared" si="62"/>
        <v>0</v>
      </c>
    </row>
    <row r="230" spans="1:11" ht="21" customHeight="1" x14ac:dyDescent="0.25">
      <c r="A230" s="23"/>
      <c r="B230" s="33"/>
      <c r="C230" s="45"/>
      <c r="D230" s="12" t="s">
        <v>14</v>
      </c>
      <c r="E230" s="6"/>
      <c r="F230" s="6"/>
      <c r="G230" s="6"/>
      <c r="H230" s="6"/>
      <c r="I230" s="6"/>
      <c r="J230" s="6"/>
      <c r="K230" s="11">
        <f t="shared" si="62"/>
        <v>0</v>
      </c>
    </row>
    <row r="231" spans="1:11" ht="21.75" customHeight="1" x14ac:dyDescent="0.25">
      <c r="A231" s="23"/>
      <c r="B231" s="33"/>
      <c r="C231" s="45"/>
      <c r="D231" s="12" t="s">
        <v>9</v>
      </c>
      <c r="E231" s="6"/>
      <c r="F231" s="6"/>
      <c r="G231" s="6"/>
      <c r="H231" s="6"/>
      <c r="I231" s="6"/>
      <c r="J231" s="6"/>
      <c r="K231" s="11">
        <f t="shared" si="62"/>
        <v>0</v>
      </c>
    </row>
    <row r="232" spans="1:11" ht="31.5" customHeight="1" x14ac:dyDescent="0.25">
      <c r="A232" s="24"/>
      <c r="B232" s="34"/>
      <c r="C232" s="46"/>
      <c r="D232" s="12" t="s">
        <v>10</v>
      </c>
      <c r="E232" s="6"/>
      <c r="F232" s="6"/>
      <c r="G232" s="6"/>
      <c r="H232" s="6"/>
      <c r="I232" s="6"/>
      <c r="J232" s="6"/>
      <c r="K232" s="11">
        <f t="shared" si="62"/>
        <v>0</v>
      </c>
    </row>
    <row r="233" spans="1:11" ht="27" customHeight="1" x14ac:dyDescent="0.25">
      <c r="A233" s="35" t="s">
        <v>66</v>
      </c>
      <c r="B233" s="38" t="s">
        <v>65</v>
      </c>
      <c r="C233" s="26" t="s">
        <v>48</v>
      </c>
      <c r="D233" s="12" t="s">
        <v>5</v>
      </c>
      <c r="E233" s="9">
        <f>E234+E235+E236+E237</f>
        <v>4971.7</v>
      </c>
      <c r="F233" s="9">
        <f>F234+F235+F236+F237</f>
        <v>1167.8</v>
      </c>
      <c r="G233" s="9">
        <f t="shared" ref="G233:H233" si="69">G234+G235+G236+G237</f>
        <v>2040.6000000000001</v>
      </c>
      <c r="H233" s="9">
        <f t="shared" si="69"/>
        <v>0</v>
      </c>
      <c r="I233" s="9">
        <f t="shared" ref="I233" si="70">I234+I235+I236+I237</f>
        <v>0</v>
      </c>
      <c r="J233" s="9"/>
      <c r="K233" s="11">
        <f t="shared" si="62"/>
        <v>8180.1</v>
      </c>
    </row>
    <row r="234" spans="1:11" ht="23.25" customHeight="1" x14ac:dyDescent="0.25">
      <c r="A234" s="36"/>
      <c r="B234" s="39"/>
      <c r="C234" s="27"/>
      <c r="D234" s="12" t="s">
        <v>7</v>
      </c>
      <c r="E234" s="9">
        <f>E239+E244</f>
        <v>4872</v>
      </c>
      <c r="F234" s="9">
        <f t="shared" ref="F234:I234" si="71">F239+F244</f>
        <v>1144.5</v>
      </c>
      <c r="G234" s="9">
        <f t="shared" si="71"/>
        <v>1999.99</v>
      </c>
      <c r="H234" s="9">
        <f t="shared" si="71"/>
        <v>0</v>
      </c>
      <c r="I234" s="9">
        <f t="shared" si="71"/>
        <v>0</v>
      </c>
      <c r="J234" s="9"/>
      <c r="K234" s="11">
        <f t="shared" si="62"/>
        <v>8016.49</v>
      </c>
    </row>
    <row r="235" spans="1:11" ht="21.75" customHeight="1" x14ac:dyDescent="0.25">
      <c r="A235" s="36"/>
      <c r="B235" s="39"/>
      <c r="C235" s="27"/>
      <c r="D235" s="12" t="s">
        <v>14</v>
      </c>
      <c r="E235" s="9">
        <f>E240+E245</f>
        <v>50</v>
      </c>
      <c r="F235" s="9">
        <f t="shared" ref="F235:I235" si="72">F240+F245</f>
        <v>11.6</v>
      </c>
      <c r="G235" s="9">
        <f t="shared" si="72"/>
        <v>20.2</v>
      </c>
      <c r="H235" s="9">
        <f t="shared" si="72"/>
        <v>0</v>
      </c>
      <c r="I235" s="9">
        <f t="shared" si="72"/>
        <v>0</v>
      </c>
      <c r="J235" s="9"/>
      <c r="K235" s="11">
        <f t="shared" si="62"/>
        <v>81.8</v>
      </c>
    </row>
    <row r="236" spans="1:11" ht="26.25" customHeight="1" x14ac:dyDescent="0.25">
      <c r="A236" s="36"/>
      <c r="B236" s="39"/>
      <c r="C236" s="27"/>
      <c r="D236" s="12" t="s">
        <v>9</v>
      </c>
      <c r="E236" s="9">
        <f>E241+E246</f>
        <v>49.7</v>
      </c>
      <c r="F236" s="9">
        <f t="shared" ref="F236:I236" si="73">F241+F246</f>
        <v>11.7</v>
      </c>
      <c r="G236" s="9">
        <f t="shared" si="73"/>
        <v>20.41</v>
      </c>
      <c r="H236" s="9">
        <f t="shared" si="73"/>
        <v>0</v>
      </c>
      <c r="I236" s="9">
        <f t="shared" si="73"/>
        <v>0</v>
      </c>
      <c r="J236" s="9"/>
      <c r="K236" s="11">
        <f t="shared" si="62"/>
        <v>81.81</v>
      </c>
    </row>
    <row r="237" spans="1:11" ht="27" customHeight="1" x14ac:dyDescent="0.25">
      <c r="A237" s="37"/>
      <c r="B237" s="40"/>
      <c r="C237" s="28"/>
      <c r="D237" s="12" t="s">
        <v>10</v>
      </c>
      <c r="E237" s="6">
        <v>0</v>
      </c>
      <c r="F237" s="6"/>
      <c r="G237" s="6"/>
      <c r="H237" s="6"/>
      <c r="I237" s="6"/>
      <c r="J237" s="6"/>
      <c r="K237" s="11">
        <f t="shared" si="62"/>
        <v>0</v>
      </c>
    </row>
    <row r="238" spans="1:11" ht="27" customHeight="1" x14ac:dyDescent="0.25">
      <c r="A238" s="57" t="s">
        <v>67</v>
      </c>
      <c r="B238" s="26" t="s">
        <v>115</v>
      </c>
      <c r="C238" s="26" t="s">
        <v>78</v>
      </c>
      <c r="D238" s="12" t="s">
        <v>5</v>
      </c>
      <c r="E238" s="6">
        <f>E239+E240+E241+E242</f>
        <v>1262.5999999999999</v>
      </c>
      <c r="F238" s="6">
        <f t="shared" ref="F238:G238" si="74">F239+F240+F241+F242</f>
        <v>612.20000000000005</v>
      </c>
      <c r="G238" s="6">
        <f t="shared" si="74"/>
        <v>2040.6000000000001</v>
      </c>
      <c r="H238" s="6"/>
      <c r="I238" s="6"/>
      <c r="J238" s="6"/>
      <c r="K238" s="11">
        <f t="shared" si="62"/>
        <v>3915.4</v>
      </c>
    </row>
    <row r="239" spans="1:11" ht="27" customHeight="1" x14ac:dyDescent="0.25">
      <c r="A239" s="58"/>
      <c r="B239" s="27"/>
      <c r="C239" s="27"/>
      <c r="D239" s="12" t="s">
        <v>7</v>
      </c>
      <c r="E239" s="6">
        <v>1237</v>
      </c>
      <c r="F239" s="6">
        <v>600</v>
      </c>
      <c r="G239" s="6">
        <v>1999.99</v>
      </c>
      <c r="H239" s="6"/>
      <c r="I239" s="6"/>
      <c r="J239" s="6"/>
      <c r="K239" s="11">
        <f t="shared" si="62"/>
        <v>3836.99</v>
      </c>
    </row>
    <row r="240" spans="1:11" ht="27" customHeight="1" x14ac:dyDescent="0.25">
      <c r="A240" s="58"/>
      <c r="B240" s="27"/>
      <c r="C240" s="27"/>
      <c r="D240" s="12" t="s">
        <v>14</v>
      </c>
      <c r="E240" s="6">
        <v>13</v>
      </c>
      <c r="F240" s="6">
        <v>6.1</v>
      </c>
      <c r="G240" s="6">
        <v>20.2</v>
      </c>
      <c r="H240" s="6"/>
      <c r="I240" s="6"/>
      <c r="J240" s="6"/>
      <c r="K240" s="11">
        <f t="shared" si="62"/>
        <v>39.299999999999997</v>
      </c>
    </row>
    <row r="241" spans="1:11" ht="27" customHeight="1" x14ac:dyDescent="0.25">
      <c r="A241" s="58"/>
      <c r="B241" s="27"/>
      <c r="C241" s="27"/>
      <c r="D241" s="12" t="s">
        <v>9</v>
      </c>
      <c r="E241" s="6">
        <v>12.6</v>
      </c>
      <c r="F241" s="6">
        <v>6.1</v>
      </c>
      <c r="G241" s="6">
        <v>20.41</v>
      </c>
      <c r="H241" s="6"/>
      <c r="I241" s="6"/>
      <c r="J241" s="6"/>
      <c r="K241" s="11">
        <f t="shared" si="62"/>
        <v>39.11</v>
      </c>
    </row>
    <row r="242" spans="1:11" ht="27" customHeight="1" x14ac:dyDescent="0.25">
      <c r="A242" s="59"/>
      <c r="B242" s="28"/>
      <c r="C242" s="28"/>
      <c r="D242" s="12" t="s">
        <v>10</v>
      </c>
      <c r="E242" s="6">
        <v>0</v>
      </c>
      <c r="F242" s="6"/>
      <c r="G242" s="6"/>
      <c r="H242" s="6"/>
      <c r="I242" s="6"/>
      <c r="J242" s="6"/>
      <c r="K242" s="11">
        <f t="shared" si="62"/>
        <v>0</v>
      </c>
    </row>
    <row r="243" spans="1:11" ht="27" customHeight="1" x14ac:dyDescent="0.25">
      <c r="A243" s="41" t="s">
        <v>68</v>
      </c>
      <c r="B243" s="32" t="s">
        <v>69</v>
      </c>
      <c r="C243" s="26" t="s">
        <v>78</v>
      </c>
      <c r="D243" s="14" t="s">
        <v>5</v>
      </c>
      <c r="E243" s="6">
        <f>E244+E245+E246</f>
        <v>3709.1</v>
      </c>
      <c r="F243" s="6">
        <f t="shared" ref="F243:I243" si="75">F244+F245+F246</f>
        <v>555.6</v>
      </c>
      <c r="G243" s="6">
        <f t="shared" si="75"/>
        <v>0</v>
      </c>
      <c r="H243" s="6">
        <f t="shared" si="75"/>
        <v>0</v>
      </c>
      <c r="I243" s="6">
        <f t="shared" si="75"/>
        <v>0</v>
      </c>
      <c r="J243" s="6"/>
      <c r="K243" s="11">
        <f t="shared" si="62"/>
        <v>4264.7</v>
      </c>
    </row>
    <row r="244" spans="1:11" ht="27" customHeight="1" x14ac:dyDescent="0.25">
      <c r="A244" s="41"/>
      <c r="B244" s="33"/>
      <c r="C244" s="27"/>
      <c r="D244" s="14" t="s">
        <v>7</v>
      </c>
      <c r="E244" s="6">
        <v>3635</v>
      </c>
      <c r="F244" s="6">
        <v>544.5</v>
      </c>
      <c r="G244" s="6"/>
      <c r="H244" s="6"/>
      <c r="I244" s="6"/>
      <c r="J244" s="6"/>
      <c r="K244" s="11">
        <f t="shared" si="62"/>
        <v>4179.5</v>
      </c>
    </row>
    <row r="245" spans="1:11" ht="27" customHeight="1" x14ac:dyDescent="0.25">
      <c r="A245" s="41"/>
      <c r="B245" s="33"/>
      <c r="C245" s="27"/>
      <c r="D245" s="14" t="s">
        <v>14</v>
      </c>
      <c r="E245" s="6">
        <v>37</v>
      </c>
      <c r="F245" s="6">
        <v>5.5</v>
      </c>
      <c r="G245" s="6"/>
      <c r="H245" s="6"/>
      <c r="I245" s="6"/>
      <c r="J245" s="6"/>
      <c r="K245" s="11">
        <f t="shared" si="62"/>
        <v>42.5</v>
      </c>
    </row>
    <row r="246" spans="1:11" ht="27" customHeight="1" x14ac:dyDescent="0.25">
      <c r="A246" s="41"/>
      <c r="B246" s="33"/>
      <c r="C246" s="27"/>
      <c r="D246" s="14" t="s">
        <v>9</v>
      </c>
      <c r="E246" s="6">
        <v>37.1</v>
      </c>
      <c r="F246" s="6">
        <v>5.6</v>
      </c>
      <c r="G246" s="6"/>
      <c r="H246" s="6"/>
      <c r="I246" s="6"/>
      <c r="J246" s="6"/>
      <c r="K246" s="11">
        <f t="shared" si="62"/>
        <v>42.7</v>
      </c>
    </row>
    <row r="247" spans="1:11" ht="27" customHeight="1" x14ac:dyDescent="0.25">
      <c r="A247" s="41"/>
      <c r="B247" s="34"/>
      <c r="C247" s="28"/>
      <c r="D247" s="14" t="s">
        <v>10</v>
      </c>
      <c r="E247" s="6"/>
      <c r="F247" s="6"/>
      <c r="G247" s="6"/>
      <c r="H247" s="6"/>
      <c r="I247" s="6"/>
      <c r="J247" s="6"/>
      <c r="K247" s="11">
        <f t="shared" si="62"/>
        <v>0</v>
      </c>
    </row>
    <row r="248" spans="1:11" ht="15" customHeight="1" x14ac:dyDescent="0.25">
      <c r="A248" s="42" t="s">
        <v>43</v>
      </c>
      <c r="B248" s="68" t="s">
        <v>59</v>
      </c>
      <c r="C248" s="26" t="s">
        <v>48</v>
      </c>
      <c r="D248" s="12" t="s">
        <v>5</v>
      </c>
      <c r="E248" s="9">
        <f>E253</f>
        <v>7252.6</v>
      </c>
      <c r="F248" s="9">
        <f t="shared" ref="F248:J248" si="76">F253</f>
        <v>7386.5</v>
      </c>
      <c r="G248" s="9">
        <f t="shared" si="76"/>
        <v>7477.5999999999995</v>
      </c>
      <c r="H248" s="9">
        <f t="shared" si="76"/>
        <v>7915.7000000000007</v>
      </c>
      <c r="I248" s="9">
        <f t="shared" si="76"/>
        <v>7550.3</v>
      </c>
      <c r="J248" s="9">
        <f t="shared" si="76"/>
        <v>3091.8</v>
      </c>
      <c r="K248" s="11">
        <f t="shared" si="62"/>
        <v>40674.500000000007</v>
      </c>
    </row>
    <row r="249" spans="1:11" ht="21.75" customHeight="1" x14ac:dyDescent="0.25">
      <c r="A249" s="36"/>
      <c r="B249" s="69"/>
      <c r="C249" s="27"/>
      <c r="D249" s="12" t="s">
        <v>7</v>
      </c>
      <c r="E249" s="6">
        <v>0</v>
      </c>
      <c r="F249" s="6"/>
      <c r="G249" s="6"/>
      <c r="H249" s="6"/>
      <c r="I249" s="6"/>
      <c r="J249" s="6"/>
      <c r="K249" s="11">
        <f t="shared" si="62"/>
        <v>0</v>
      </c>
    </row>
    <row r="250" spans="1:11" ht="16.5" customHeight="1" x14ac:dyDescent="0.25">
      <c r="A250" s="36"/>
      <c r="B250" s="69"/>
      <c r="C250" s="27"/>
      <c r="D250" s="12" t="s">
        <v>14</v>
      </c>
      <c r="E250" s="6">
        <v>0</v>
      </c>
      <c r="F250" s="6"/>
      <c r="G250" s="6"/>
      <c r="H250" s="6"/>
      <c r="I250" s="6"/>
      <c r="J250" s="6"/>
      <c r="K250" s="11">
        <f t="shared" si="62"/>
        <v>0</v>
      </c>
    </row>
    <row r="251" spans="1:11" ht="17.25" customHeight="1" x14ac:dyDescent="0.25">
      <c r="A251" s="36"/>
      <c r="B251" s="69"/>
      <c r="C251" s="27"/>
      <c r="D251" s="12" t="s">
        <v>9</v>
      </c>
      <c r="E251" s="9">
        <f>E256</f>
        <v>7252.6</v>
      </c>
      <c r="F251" s="9">
        <f t="shared" ref="F251:J251" si="77">F256</f>
        <v>7386.5</v>
      </c>
      <c r="G251" s="9">
        <f t="shared" si="77"/>
        <v>7477.5999999999995</v>
      </c>
      <c r="H251" s="9">
        <f t="shared" si="77"/>
        <v>7915.7000000000007</v>
      </c>
      <c r="I251" s="9">
        <f t="shared" si="77"/>
        <v>7550.3</v>
      </c>
      <c r="J251" s="9">
        <f t="shared" si="77"/>
        <v>3091.8</v>
      </c>
      <c r="K251" s="11">
        <f t="shared" si="62"/>
        <v>40674.500000000007</v>
      </c>
    </row>
    <row r="252" spans="1:11" ht="19.5" customHeight="1" x14ac:dyDescent="0.25">
      <c r="A252" s="37"/>
      <c r="B252" s="70"/>
      <c r="C252" s="28"/>
      <c r="D252" s="12" t="s">
        <v>10</v>
      </c>
      <c r="E252" s="6">
        <v>0</v>
      </c>
      <c r="F252" s="6"/>
      <c r="G252" s="6"/>
      <c r="H252" s="6"/>
      <c r="I252" s="6"/>
      <c r="J252" s="6"/>
      <c r="K252" s="11">
        <f t="shared" si="62"/>
        <v>0</v>
      </c>
    </row>
    <row r="253" spans="1:11" ht="14.25" customHeight="1" x14ac:dyDescent="0.25">
      <c r="A253" s="42" t="s">
        <v>44</v>
      </c>
      <c r="B253" s="38" t="s">
        <v>116</v>
      </c>
      <c r="C253" s="26" t="s">
        <v>48</v>
      </c>
      <c r="D253" s="12" t="s">
        <v>5</v>
      </c>
      <c r="E253" s="6">
        <f>E255+E256+E257+E254</f>
        <v>7252.6</v>
      </c>
      <c r="F253" s="6">
        <f t="shared" ref="F253:J253" si="78">F255+F256+F257+F254</f>
        <v>7386.5</v>
      </c>
      <c r="G253" s="6">
        <f t="shared" si="78"/>
        <v>7477.5999999999995</v>
      </c>
      <c r="H253" s="6">
        <f t="shared" si="78"/>
        <v>7915.7000000000007</v>
      </c>
      <c r="I253" s="6">
        <f t="shared" si="78"/>
        <v>7550.3</v>
      </c>
      <c r="J253" s="6">
        <f t="shared" si="78"/>
        <v>3091.8</v>
      </c>
      <c r="K253" s="11">
        <f t="shared" si="62"/>
        <v>40674.500000000007</v>
      </c>
    </row>
    <row r="254" spans="1:11" ht="20.25" customHeight="1" x14ac:dyDescent="0.25">
      <c r="A254" s="36"/>
      <c r="B254" s="39"/>
      <c r="C254" s="27"/>
      <c r="D254" s="12" t="s">
        <v>7</v>
      </c>
      <c r="E254" s="6">
        <v>0</v>
      </c>
      <c r="F254" s="6"/>
      <c r="G254" s="6"/>
      <c r="H254" s="6"/>
      <c r="I254" s="6"/>
      <c r="J254" s="6"/>
      <c r="K254" s="11">
        <f t="shared" si="62"/>
        <v>0</v>
      </c>
    </row>
    <row r="255" spans="1:11" ht="15" customHeight="1" x14ac:dyDescent="0.25">
      <c r="A255" s="36"/>
      <c r="B255" s="39"/>
      <c r="C255" s="27"/>
      <c r="D255" s="12" t="s">
        <v>14</v>
      </c>
      <c r="E255" s="6">
        <v>0</v>
      </c>
      <c r="F255" s="6"/>
      <c r="G255" s="6"/>
      <c r="H255" s="6"/>
      <c r="I255" s="6"/>
      <c r="J255" s="6"/>
      <c r="K255" s="11">
        <f t="shared" si="62"/>
        <v>0</v>
      </c>
    </row>
    <row r="256" spans="1:11" ht="15" customHeight="1" x14ac:dyDescent="0.25">
      <c r="A256" s="36"/>
      <c r="B256" s="39"/>
      <c r="C256" s="27"/>
      <c r="D256" s="12" t="s">
        <v>9</v>
      </c>
      <c r="E256" s="6">
        <f>E261+E266+E271</f>
        <v>7252.6</v>
      </c>
      <c r="F256" s="6">
        <f>F261+F266+F271</f>
        <v>7386.5</v>
      </c>
      <c r="G256" s="6">
        <f t="shared" ref="G256:J256" si="79">G261+G266+G271</f>
        <v>7477.5999999999995</v>
      </c>
      <c r="H256" s="6">
        <f t="shared" si="79"/>
        <v>7915.7000000000007</v>
      </c>
      <c r="I256" s="6">
        <f t="shared" si="79"/>
        <v>7550.3</v>
      </c>
      <c r="J256" s="6">
        <f t="shared" si="79"/>
        <v>3091.8</v>
      </c>
      <c r="K256" s="11">
        <f t="shared" si="62"/>
        <v>40674.500000000007</v>
      </c>
    </row>
    <row r="257" spans="1:11" ht="15" customHeight="1" x14ac:dyDescent="0.25">
      <c r="A257" s="37"/>
      <c r="B257" s="40"/>
      <c r="C257" s="28"/>
      <c r="D257" s="12" t="s">
        <v>10</v>
      </c>
      <c r="E257" s="6">
        <v>0</v>
      </c>
      <c r="F257" s="6"/>
      <c r="G257" s="6"/>
      <c r="H257" s="6"/>
      <c r="I257" s="6"/>
      <c r="J257" s="6"/>
      <c r="K257" s="11">
        <f t="shared" si="62"/>
        <v>0</v>
      </c>
    </row>
    <row r="258" spans="1:11" ht="16.5" customHeight="1" x14ac:dyDescent="0.25">
      <c r="A258" s="42" t="s">
        <v>45</v>
      </c>
      <c r="B258" s="26" t="s">
        <v>54</v>
      </c>
      <c r="C258" s="26" t="s">
        <v>48</v>
      </c>
      <c r="D258" s="12" t="s">
        <v>5</v>
      </c>
      <c r="E258" s="6">
        <f>E260+E261+E262+E259</f>
        <v>2925.5</v>
      </c>
      <c r="F258" s="6">
        <f t="shared" ref="F258:J258" si="80">F260+F261+F262+F259</f>
        <v>2951.1</v>
      </c>
      <c r="G258" s="6">
        <f t="shared" si="80"/>
        <v>2935</v>
      </c>
      <c r="H258" s="6">
        <f t="shared" si="80"/>
        <v>3218.4</v>
      </c>
      <c r="I258" s="6">
        <f t="shared" si="80"/>
        <v>2853</v>
      </c>
      <c r="J258" s="6">
        <f t="shared" si="80"/>
        <v>2853</v>
      </c>
      <c r="K258" s="11">
        <f t="shared" si="62"/>
        <v>17736</v>
      </c>
    </row>
    <row r="259" spans="1:11" ht="15.75" customHeight="1" x14ac:dyDescent="0.25">
      <c r="A259" s="36"/>
      <c r="B259" s="27"/>
      <c r="C259" s="27"/>
      <c r="D259" s="12" t="s">
        <v>7</v>
      </c>
      <c r="E259" s="6">
        <v>0</v>
      </c>
      <c r="F259" s="6"/>
      <c r="G259" s="6"/>
      <c r="H259" s="6"/>
      <c r="I259" s="6"/>
      <c r="J259" s="6"/>
      <c r="K259" s="11">
        <f t="shared" si="62"/>
        <v>0</v>
      </c>
    </row>
    <row r="260" spans="1:11" ht="15" customHeight="1" x14ac:dyDescent="0.25">
      <c r="A260" s="36"/>
      <c r="B260" s="27"/>
      <c r="C260" s="27"/>
      <c r="D260" s="12" t="s">
        <v>14</v>
      </c>
      <c r="E260" s="6">
        <v>0</v>
      </c>
      <c r="F260" s="6"/>
      <c r="G260" s="6"/>
      <c r="H260" s="6"/>
      <c r="I260" s="6"/>
      <c r="J260" s="6"/>
      <c r="K260" s="11">
        <f t="shared" si="62"/>
        <v>0</v>
      </c>
    </row>
    <row r="261" spans="1:11" ht="15" customHeight="1" x14ac:dyDescent="0.25">
      <c r="A261" s="36"/>
      <c r="B261" s="27"/>
      <c r="C261" s="27"/>
      <c r="D261" s="12" t="s">
        <v>9</v>
      </c>
      <c r="E261" s="6">
        <v>2925.5</v>
      </c>
      <c r="F261" s="6">
        <v>2951.1</v>
      </c>
      <c r="G261" s="6">
        <v>2935</v>
      </c>
      <c r="H261" s="6">
        <v>3218.4</v>
      </c>
      <c r="I261" s="6">
        <v>2853</v>
      </c>
      <c r="J261" s="6">
        <v>2853</v>
      </c>
      <c r="K261" s="11">
        <f t="shared" si="62"/>
        <v>17736</v>
      </c>
    </row>
    <row r="262" spans="1:11" ht="17.25" customHeight="1" x14ac:dyDescent="0.25">
      <c r="A262" s="37"/>
      <c r="B262" s="28"/>
      <c r="C262" s="28"/>
      <c r="D262" s="12" t="s">
        <v>10</v>
      </c>
      <c r="E262" s="6">
        <v>0</v>
      </c>
      <c r="F262" s="6"/>
      <c r="G262" s="6"/>
      <c r="H262" s="6"/>
      <c r="I262" s="6"/>
      <c r="J262" s="6"/>
      <c r="K262" s="11">
        <f t="shared" si="62"/>
        <v>0</v>
      </c>
    </row>
    <row r="263" spans="1:11" ht="17.25" customHeight="1" x14ac:dyDescent="0.25">
      <c r="A263" s="42" t="s">
        <v>46</v>
      </c>
      <c r="B263" s="26" t="s">
        <v>117</v>
      </c>
      <c r="C263" s="26" t="s">
        <v>48</v>
      </c>
      <c r="D263" s="12" t="s">
        <v>5</v>
      </c>
      <c r="E263" s="6">
        <f>E264+E265+E266+E267</f>
        <v>190.3</v>
      </c>
      <c r="F263" s="6">
        <f t="shared" ref="F263:J263" si="81">F264+F265+F266+F267</f>
        <v>203.7</v>
      </c>
      <c r="G263" s="6">
        <f t="shared" si="81"/>
        <v>230.7</v>
      </c>
      <c r="H263" s="6">
        <f t="shared" si="81"/>
        <v>238.8</v>
      </c>
      <c r="I263" s="6">
        <f t="shared" si="81"/>
        <v>238.8</v>
      </c>
      <c r="J263" s="6">
        <f t="shared" si="81"/>
        <v>238.8</v>
      </c>
      <c r="K263" s="11">
        <f t="shared" si="62"/>
        <v>1341.1</v>
      </c>
    </row>
    <row r="264" spans="1:11" ht="15.75" customHeight="1" x14ac:dyDescent="0.25">
      <c r="A264" s="36"/>
      <c r="B264" s="27"/>
      <c r="C264" s="27"/>
      <c r="D264" s="12" t="s">
        <v>7</v>
      </c>
      <c r="E264" s="6">
        <v>0</v>
      </c>
      <c r="F264" s="6"/>
      <c r="G264" s="6"/>
      <c r="H264" s="6"/>
      <c r="I264" s="6"/>
      <c r="J264" s="6"/>
      <c r="K264" s="11">
        <f t="shared" si="62"/>
        <v>0</v>
      </c>
    </row>
    <row r="265" spans="1:11" ht="15" customHeight="1" x14ac:dyDescent="0.25">
      <c r="A265" s="36"/>
      <c r="B265" s="27"/>
      <c r="C265" s="27"/>
      <c r="D265" s="12" t="s">
        <v>14</v>
      </c>
      <c r="E265" s="6">
        <v>0</v>
      </c>
      <c r="F265" s="6"/>
      <c r="G265" s="6"/>
      <c r="H265" s="6"/>
      <c r="I265" s="6"/>
      <c r="J265" s="6"/>
      <c r="K265" s="11">
        <f t="shared" si="62"/>
        <v>0</v>
      </c>
    </row>
    <row r="266" spans="1:11" ht="15" customHeight="1" x14ac:dyDescent="0.25">
      <c r="A266" s="36"/>
      <c r="B266" s="27"/>
      <c r="C266" s="27"/>
      <c r="D266" s="12" t="s">
        <v>9</v>
      </c>
      <c r="E266" s="6">
        <v>190.3</v>
      </c>
      <c r="F266" s="6">
        <v>203.7</v>
      </c>
      <c r="G266" s="6">
        <v>230.7</v>
      </c>
      <c r="H266" s="6">
        <v>238.8</v>
      </c>
      <c r="I266" s="6">
        <v>238.8</v>
      </c>
      <c r="J266" s="6">
        <v>238.8</v>
      </c>
      <c r="K266" s="11">
        <f t="shared" si="62"/>
        <v>1341.1</v>
      </c>
    </row>
    <row r="267" spans="1:11" ht="15.75" customHeight="1" x14ac:dyDescent="0.25">
      <c r="A267" s="37"/>
      <c r="B267" s="28"/>
      <c r="C267" s="28"/>
      <c r="D267" s="12" t="s">
        <v>10</v>
      </c>
      <c r="E267" s="6">
        <v>0</v>
      </c>
      <c r="F267" s="6"/>
      <c r="G267" s="6"/>
      <c r="H267" s="6"/>
      <c r="I267" s="6"/>
      <c r="J267" s="6"/>
      <c r="K267" s="11">
        <f t="shared" si="62"/>
        <v>0</v>
      </c>
    </row>
    <row r="268" spans="1:11" ht="13.5" customHeight="1" x14ac:dyDescent="0.25">
      <c r="A268" s="71" t="s">
        <v>47</v>
      </c>
      <c r="B268" s="26" t="s">
        <v>118</v>
      </c>
      <c r="C268" s="26" t="s">
        <v>48</v>
      </c>
      <c r="D268" s="12" t="s">
        <v>5</v>
      </c>
      <c r="E268" s="6">
        <f t="shared" ref="E268:I268" si="82">E269+E270+E271+E272</f>
        <v>4136.8</v>
      </c>
      <c r="F268" s="6">
        <f t="shared" si="82"/>
        <v>4231.7</v>
      </c>
      <c r="G268" s="6">
        <f t="shared" si="82"/>
        <v>4311.8999999999996</v>
      </c>
      <c r="H268" s="6">
        <f t="shared" si="82"/>
        <v>4458.5</v>
      </c>
      <c r="I268" s="6">
        <f t="shared" si="82"/>
        <v>4458.5</v>
      </c>
      <c r="J268" s="6"/>
      <c r="K268" s="11">
        <f t="shared" si="62"/>
        <v>21597.4</v>
      </c>
    </row>
    <row r="269" spans="1:11" x14ac:dyDescent="0.25">
      <c r="A269" s="71"/>
      <c r="B269" s="27"/>
      <c r="C269" s="27"/>
      <c r="D269" s="12" t="s">
        <v>7</v>
      </c>
      <c r="E269" s="6">
        <v>0</v>
      </c>
      <c r="F269" s="6"/>
      <c r="G269" s="6"/>
      <c r="H269" s="6"/>
      <c r="I269" s="6"/>
      <c r="J269" s="6"/>
      <c r="K269" s="11">
        <f t="shared" si="62"/>
        <v>0</v>
      </c>
    </row>
    <row r="270" spans="1:11" x14ac:dyDescent="0.25">
      <c r="A270" s="71"/>
      <c r="B270" s="27"/>
      <c r="C270" s="27"/>
      <c r="D270" s="12" t="s">
        <v>14</v>
      </c>
      <c r="E270" s="6">
        <v>0</v>
      </c>
      <c r="F270" s="6"/>
      <c r="G270" s="6"/>
      <c r="H270" s="6"/>
      <c r="I270" s="6"/>
      <c r="J270" s="6"/>
      <c r="K270" s="11">
        <f t="shared" si="62"/>
        <v>0</v>
      </c>
    </row>
    <row r="271" spans="1:11" x14ac:dyDescent="0.25">
      <c r="A271" s="71"/>
      <c r="B271" s="27"/>
      <c r="C271" s="27"/>
      <c r="D271" s="12" t="s">
        <v>9</v>
      </c>
      <c r="E271" s="6">
        <v>4136.8</v>
      </c>
      <c r="F271" s="6">
        <v>4231.7</v>
      </c>
      <c r="G271" s="6">
        <v>4311.8999999999996</v>
      </c>
      <c r="H271" s="6">
        <v>4458.5</v>
      </c>
      <c r="I271" s="6">
        <v>4458.5</v>
      </c>
      <c r="J271" s="6"/>
      <c r="K271" s="11">
        <f t="shared" si="62"/>
        <v>21597.4</v>
      </c>
    </row>
    <row r="272" spans="1:11" ht="24" customHeight="1" x14ac:dyDescent="0.25">
      <c r="A272" s="71"/>
      <c r="B272" s="28"/>
      <c r="C272" s="28"/>
      <c r="D272" s="12" t="s">
        <v>10</v>
      </c>
      <c r="E272" s="6">
        <v>0</v>
      </c>
      <c r="F272" s="6"/>
      <c r="G272" s="6"/>
      <c r="H272" s="6"/>
      <c r="I272" s="6"/>
      <c r="J272" s="6"/>
      <c r="K272" s="11">
        <f t="shared" si="62"/>
        <v>0</v>
      </c>
    </row>
    <row r="273" spans="1:11" x14ac:dyDescent="0.25">
      <c r="A273" s="66" t="s">
        <v>50</v>
      </c>
      <c r="B273" s="63" t="s">
        <v>119</v>
      </c>
      <c r="C273" s="32" t="s">
        <v>48</v>
      </c>
      <c r="D273" s="15" t="s">
        <v>5</v>
      </c>
      <c r="E273" s="15"/>
      <c r="F273" s="15"/>
      <c r="G273" s="15"/>
      <c r="H273" s="15"/>
      <c r="I273" s="15"/>
      <c r="J273" s="15"/>
      <c r="K273" s="11">
        <f t="shared" ref="K273:K277" si="83">E273+F273+G273+H273+I273+J273</f>
        <v>0</v>
      </c>
    </row>
    <row r="274" spans="1:11" x14ac:dyDescent="0.25">
      <c r="A274" s="64"/>
      <c r="B274" s="64"/>
      <c r="C274" s="33"/>
      <c r="D274" s="15" t="s">
        <v>7</v>
      </c>
      <c r="E274" s="15"/>
      <c r="F274" s="15"/>
      <c r="G274" s="15"/>
      <c r="H274" s="15"/>
      <c r="I274" s="15"/>
      <c r="J274" s="15"/>
      <c r="K274" s="11">
        <f t="shared" si="83"/>
        <v>0</v>
      </c>
    </row>
    <row r="275" spans="1:11" x14ac:dyDescent="0.25">
      <c r="A275" s="64"/>
      <c r="B275" s="64"/>
      <c r="C275" s="33"/>
      <c r="D275" s="15" t="s">
        <v>14</v>
      </c>
      <c r="E275" s="15"/>
      <c r="F275" s="15"/>
      <c r="G275" s="15"/>
      <c r="H275" s="15"/>
      <c r="I275" s="15"/>
      <c r="J275" s="15"/>
      <c r="K275" s="11">
        <f t="shared" si="83"/>
        <v>0</v>
      </c>
    </row>
    <row r="276" spans="1:11" x14ac:dyDescent="0.25">
      <c r="A276" s="64"/>
      <c r="B276" s="64"/>
      <c r="C276" s="33"/>
      <c r="D276" s="15" t="s">
        <v>9</v>
      </c>
      <c r="E276" s="15"/>
      <c r="F276" s="15"/>
      <c r="G276" s="15"/>
      <c r="H276" s="15"/>
      <c r="I276" s="15"/>
      <c r="J276" s="15"/>
      <c r="K276" s="11">
        <f t="shared" si="83"/>
        <v>0</v>
      </c>
    </row>
    <row r="277" spans="1:11" x14ac:dyDescent="0.25">
      <c r="A277" s="65"/>
      <c r="B277" s="65"/>
      <c r="C277" s="34"/>
      <c r="D277" s="15" t="s">
        <v>10</v>
      </c>
      <c r="E277" s="15"/>
      <c r="F277" s="15"/>
      <c r="G277" s="15"/>
      <c r="H277" s="15"/>
      <c r="I277" s="15"/>
      <c r="J277" s="15"/>
      <c r="K277" s="11">
        <f t="shared" si="83"/>
        <v>0</v>
      </c>
    </row>
    <row r="278" spans="1:11" x14ac:dyDescent="0.25">
      <c r="A278" s="16"/>
      <c r="B278" s="17"/>
      <c r="C278" s="17"/>
      <c r="D278" s="17"/>
      <c r="E278" s="19"/>
      <c r="F278" s="19"/>
      <c r="G278" s="19"/>
      <c r="H278" s="19"/>
      <c r="I278" s="19"/>
      <c r="J278" s="19"/>
      <c r="K278" s="17"/>
    </row>
    <row r="279" spans="1:11" x14ac:dyDescent="0.25">
      <c r="A279" s="16"/>
      <c r="B279" s="17"/>
      <c r="C279" s="17"/>
      <c r="D279" s="17"/>
      <c r="E279" s="17"/>
      <c r="F279" s="17"/>
      <c r="G279" s="17"/>
      <c r="H279" s="17"/>
      <c r="I279" s="17"/>
      <c r="J279" s="17"/>
      <c r="K279" s="17"/>
    </row>
    <row r="280" spans="1:11" x14ac:dyDescent="0.25">
      <c r="A280" s="16"/>
      <c r="B280" s="17"/>
      <c r="C280" s="17"/>
      <c r="D280" s="17"/>
      <c r="E280" s="17"/>
      <c r="F280" s="17"/>
      <c r="G280" s="17"/>
      <c r="H280" s="17"/>
      <c r="I280" s="17"/>
      <c r="J280" s="17"/>
      <c r="K280" s="17"/>
    </row>
    <row r="281" spans="1:11" x14ac:dyDescent="0.25">
      <c r="A281" s="16"/>
      <c r="B281" s="17"/>
      <c r="C281" s="17"/>
      <c r="D281" s="17"/>
      <c r="E281" s="17"/>
      <c r="F281" s="17"/>
      <c r="G281" s="17"/>
      <c r="H281" s="17"/>
      <c r="I281" s="17"/>
      <c r="J281" s="17"/>
      <c r="K281" s="17"/>
    </row>
    <row r="282" spans="1:11" x14ac:dyDescent="0.25">
      <c r="A282" s="16"/>
      <c r="B282" s="17"/>
      <c r="C282" s="17"/>
      <c r="D282" s="17"/>
      <c r="E282" s="17"/>
      <c r="F282" s="17"/>
      <c r="G282" s="17"/>
      <c r="H282" s="17"/>
      <c r="I282" s="17"/>
      <c r="J282" s="17"/>
      <c r="K282" s="17"/>
    </row>
  </sheetData>
  <mergeCells count="159">
    <mergeCell ref="A98:A102"/>
    <mergeCell ref="B98:B102"/>
    <mergeCell ref="B108:B112"/>
    <mergeCell ref="C108:C112"/>
    <mergeCell ref="A123:A127"/>
    <mergeCell ref="C98:C102"/>
    <mergeCell ref="C103:C107"/>
    <mergeCell ref="C128:C132"/>
    <mergeCell ref="B128:B132"/>
    <mergeCell ref="A128:A132"/>
    <mergeCell ref="A108:A112"/>
    <mergeCell ref="A103:A107"/>
    <mergeCell ref="B123:B127"/>
    <mergeCell ref="C123:C127"/>
    <mergeCell ref="A113:A117"/>
    <mergeCell ref="B113:B117"/>
    <mergeCell ref="C113:C117"/>
    <mergeCell ref="A118:A122"/>
    <mergeCell ref="B118:B122"/>
    <mergeCell ref="C118:C122"/>
    <mergeCell ref="B103:B107"/>
    <mergeCell ref="C143:C147"/>
    <mergeCell ref="A153:A157"/>
    <mergeCell ref="C153:C157"/>
    <mergeCell ref="B148:B152"/>
    <mergeCell ref="C148:C152"/>
    <mergeCell ref="B153:B157"/>
    <mergeCell ref="A143:A147"/>
    <mergeCell ref="A133:A137"/>
    <mergeCell ref="C133:C137"/>
    <mergeCell ref="B133:B137"/>
    <mergeCell ref="B144:B147"/>
    <mergeCell ref="C273:C277"/>
    <mergeCell ref="B273:B277"/>
    <mergeCell ref="A273:A277"/>
    <mergeCell ref="A253:A257"/>
    <mergeCell ref="A208:A212"/>
    <mergeCell ref="B208:B212"/>
    <mergeCell ref="C208:C212"/>
    <mergeCell ref="A213:A217"/>
    <mergeCell ref="B213:B217"/>
    <mergeCell ref="C213:C217"/>
    <mergeCell ref="C248:C252"/>
    <mergeCell ref="B248:B252"/>
    <mergeCell ref="A248:A252"/>
    <mergeCell ref="C263:C267"/>
    <mergeCell ref="A268:A272"/>
    <mergeCell ref="A258:A262"/>
    <mergeCell ref="C253:C257"/>
    <mergeCell ref="A238:A242"/>
    <mergeCell ref="B238:B242"/>
    <mergeCell ref="B253:B257"/>
    <mergeCell ref="A243:A247"/>
    <mergeCell ref="B243:B247"/>
    <mergeCell ref="C243:C247"/>
    <mergeCell ref="C238:C242"/>
    <mergeCell ref="C36:C40"/>
    <mergeCell ref="B36:B40"/>
    <mergeCell ref="A36:A40"/>
    <mergeCell ref="A41:A45"/>
    <mergeCell ref="B41:B45"/>
    <mergeCell ref="C41:C45"/>
    <mergeCell ref="A46:A50"/>
    <mergeCell ref="B46:B50"/>
    <mergeCell ref="C46:C50"/>
    <mergeCell ref="C93:C97"/>
    <mergeCell ref="A57:A62"/>
    <mergeCell ref="B57:B62"/>
    <mergeCell ref="C57:C62"/>
    <mergeCell ref="A63:A67"/>
    <mergeCell ref="B63:B67"/>
    <mergeCell ref="B88:B92"/>
    <mergeCell ref="C88:C92"/>
    <mergeCell ref="A83:A87"/>
    <mergeCell ref="C63:C67"/>
    <mergeCell ref="A73:A77"/>
    <mergeCell ref="B73:B77"/>
    <mergeCell ref="C73:C77"/>
    <mergeCell ref="C83:C87"/>
    <mergeCell ref="B68:B72"/>
    <mergeCell ref="C68:C72"/>
    <mergeCell ref="A88:A92"/>
    <mergeCell ref="A68:A72"/>
    <mergeCell ref="B83:B87"/>
    <mergeCell ref="A78:A82"/>
    <mergeCell ref="B78:B82"/>
    <mergeCell ref="C78:C82"/>
    <mergeCell ref="B198:B202"/>
    <mergeCell ref="A203:A207"/>
    <mergeCell ref="C203:C207"/>
    <mergeCell ref="B203:B207"/>
    <mergeCell ref="D4:K4"/>
    <mergeCell ref="A13:A14"/>
    <mergeCell ref="B13:B14"/>
    <mergeCell ref="C13:C14"/>
    <mergeCell ref="D13:D14"/>
    <mergeCell ref="E13:K13"/>
    <mergeCell ref="A9:K11"/>
    <mergeCell ref="C31:C35"/>
    <mergeCell ref="C26:C30"/>
    <mergeCell ref="B26:B35"/>
    <mergeCell ref="A26:A35"/>
    <mergeCell ref="C16:C20"/>
    <mergeCell ref="B16:B25"/>
    <mergeCell ref="A16:A25"/>
    <mergeCell ref="C21:C25"/>
    <mergeCell ref="A51:A56"/>
    <mergeCell ref="B51:B56"/>
    <mergeCell ref="C51:C56"/>
    <mergeCell ref="A93:A97"/>
    <mergeCell ref="B93:B97"/>
    <mergeCell ref="B193:B197"/>
    <mergeCell ref="C193:C197"/>
    <mergeCell ref="A193:A197"/>
    <mergeCell ref="A218:A222"/>
    <mergeCell ref="F2:K2"/>
    <mergeCell ref="B263:B267"/>
    <mergeCell ref="A263:A267"/>
    <mergeCell ref="C258:C262"/>
    <mergeCell ref="B258:B262"/>
    <mergeCell ref="C168:C172"/>
    <mergeCell ref="A173:A177"/>
    <mergeCell ref="B173:B177"/>
    <mergeCell ref="C173:C177"/>
    <mergeCell ref="A223:A227"/>
    <mergeCell ref="B223:B227"/>
    <mergeCell ref="C223:C227"/>
    <mergeCell ref="A178:A182"/>
    <mergeCell ref="C163:C167"/>
    <mergeCell ref="A168:A172"/>
    <mergeCell ref="B168:B172"/>
    <mergeCell ref="C228:C232"/>
    <mergeCell ref="B228:B232"/>
    <mergeCell ref="A198:A202"/>
    <mergeCell ref="C198:C202"/>
    <mergeCell ref="B218:B222"/>
    <mergeCell ref="C218:C222"/>
    <mergeCell ref="B268:B272"/>
    <mergeCell ref="C268:C272"/>
    <mergeCell ref="A138:A142"/>
    <mergeCell ref="B138:B142"/>
    <mergeCell ref="C138:C142"/>
    <mergeCell ref="A233:A237"/>
    <mergeCell ref="B233:B237"/>
    <mergeCell ref="C233:C237"/>
    <mergeCell ref="A148:A152"/>
    <mergeCell ref="C158:C162"/>
    <mergeCell ref="A163:A167"/>
    <mergeCell ref="A158:A162"/>
    <mergeCell ref="B158:B162"/>
    <mergeCell ref="B163:B167"/>
    <mergeCell ref="B178:B182"/>
    <mergeCell ref="C178:C182"/>
    <mergeCell ref="A183:A187"/>
    <mergeCell ref="B183:B187"/>
    <mergeCell ref="C183:C187"/>
    <mergeCell ref="B188:B192"/>
    <mergeCell ref="A188:A192"/>
    <mergeCell ref="C188:C19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4" orientation="portrait" r:id="rId1"/>
  <rowBreaks count="2" manualBreakCount="2">
    <brk id="112" max="10" man="1"/>
    <brk id="23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2023-01-26T10:19:34Z</dcterms:modified>
</cp:coreProperties>
</file>