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F:\Администрация 2024\Программа Транспортного развития 24\25.11.2024\"/>
    </mc:Choice>
  </mc:AlternateContent>
  <xr:revisionPtr revIDLastSave="0" documentId="13_ncr:1_{14E4559D-4F2E-4C82-8587-B337CBD740A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НовМПРазвТранспОбслДекабрь2018" sheetId="1" r:id="rId1"/>
    <sheet name="Дорожная" sheetId="2" r:id="rId2"/>
    <sheet name="НовМПРазвТранспОбслДекабрь2 (2)" sheetId="4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66" i="1" l="1"/>
  <c r="K65" i="1"/>
  <c r="H45" i="1"/>
  <c r="H44" i="1"/>
  <c r="I64" i="1"/>
  <c r="J64" i="1"/>
  <c r="H64" i="1"/>
  <c r="K64" i="1" s="1"/>
  <c r="K116" i="1"/>
  <c r="K115" i="1"/>
  <c r="K113" i="1"/>
  <c r="K112" i="1"/>
  <c r="K107" i="1"/>
  <c r="K105" i="1"/>
  <c r="K104" i="1"/>
  <c r="K98" i="1"/>
  <c r="K96" i="1"/>
  <c r="K95" i="1"/>
  <c r="K92" i="1"/>
  <c r="K91" i="1"/>
  <c r="K90" i="1"/>
  <c r="K89" i="1"/>
  <c r="K88" i="1"/>
  <c r="K87" i="1"/>
  <c r="K86" i="1"/>
  <c r="K85" i="1"/>
  <c r="K84" i="1"/>
  <c r="K82" i="1"/>
  <c r="K63" i="1"/>
  <c r="K61" i="1"/>
  <c r="K59" i="1"/>
  <c r="K57" i="1"/>
  <c r="K56" i="1"/>
  <c r="K54" i="1"/>
  <c r="K53" i="1"/>
  <c r="K52" i="1"/>
  <c r="H7" i="2" l="1"/>
  <c r="I7" i="2"/>
  <c r="J7" i="2"/>
  <c r="K8" i="2"/>
  <c r="K9" i="2"/>
  <c r="H46" i="1"/>
  <c r="H36" i="1" s="1"/>
  <c r="H23" i="1" s="1"/>
  <c r="H19" i="1" s="1"/>
  <c r="I46" i="1"/>
  <c r="I42" i="1" s="1"/>
  <c r="J46" i="1"/>
  <c r="J36" i="1" s="1"/>
  <c r="J32" i="1" s="1"/>
  <c r="H48" i="1"/>
  <c r="H47" i="1" s="1"/>
  <c r="I48" i="1"/>
  <c r="J48" i="1"/>
  <c r="J38" i="1" s="1"/>
  <c r="I45" i="1"/>
  <c r="I35" i="1" s="1"/>
  <c r="J45" i="1"/>
  <c r="J35" i="1" s="1"/>
  <c r="H41" i="1"/>
  <c r="H40" i="1"/>
  <c r="I44" i="1"/>
  <c r="I34" i="1" s="1"/>
  <c r="I21" i="1" s="1"/>
  <c r="J44" i="1"/>
  <c r="J34" i="1" s="1"/>
  <c r="J21" i="1" s="1"/>
  <c r="J51" i="1"/>
  <c r="I51" i="1"/>
  <c r="H51" i="1"/>
  <c r="H60" i="1"/>
  <c r="I60" i="1"/>
  <c r="J60" i="1"/>
  <c r="J55" i="1"/>
  <c r="H55" i="1"/>
  <c r="I40" i="1" l="1"/>
  <c r="J41" i="1"/>
  <c r="J43" i="1"/>
  <c r="H34" i="1"/>
  <c r="H30" i="1" s="1"/>
  <c r="J40" i="1"/>
  <c r="H42" i="1"/>
  <c r="J37" i="1"/>
  <c r="I36" i="1"/>
  <c r="I32" i="1" s="1"/>
  <c r="J42" i="1"/>
  <c r="J47" i="1"/>
  <c r="I38" i="1"/>
  <c r="H38" i="1"/>
  <c r="H35" i="1"/>
  <c r="I17" i="1"/>
  <c r="J17" i="1"/>
  <c r="J31" i="1"/>
  <c r="I30" i="1"/>
  <c r="H32" i="1"/>
  <c r="J30" i="1"/>
  <c r="J23" i="1"/>
  <c r="J19" i="1" s="1"/>
  <c r="J33" i="1"/>
  <c r="I41" i="1"/>
  <c r="I47" i="1"/>
  <c r="H43" i="1"/>
  <c r="H39" i="1" s="1"/>
  <c r="I43" i="1"/>
  <c r="J50" i="1"/>
  <c r="J49" i="1" s="1"/>
  <c r="H58" i="1"/>
  <c r="I58" i="1"/>
  <c r="J58" i="1"/>
  <c r="G62" i="1"/>
  <c r="H62" i="1"/>
  <c r="I62" i="1"/>
  <c r="J62" i="1"/>
  <c r="I76" i="1"/>
  <c r="I74" i="1" s="1"/>
  <c r="I70" i="1" s="1"/>
  <c r="I68" i="1" s="1"/>
  <c r="J76" i="1"/>
  <c r="J74" i="1" s="1"/>
  <c r="J70" i="1" s="1"/>
  <c r="J68" i="1" s="1"/>
  <c r="J77" i="1"/>
  <c r="I78" i="1"/>
  <c r="I72" i="1" s="1"/>
  <c r="I71" i="1" s="1"/>
  <c r="J78" i="1"/>
  <c r="J72" i="1" s="1"/>
  <c r="J71" i="1" s="1"/>
  <c r="J25" i="1" s="1"/>
  <c r="J24" i="1" s="1"/>
  <c r="I80" i="1"/>
  <c r="J80" i="1"/>
  <c r="I81" i="1"/>
  <c r="I75" i="1" s="1"/>
  <c r="I73" i="1" s="1"/>
  <c r="I69" i="1" s="1"/>
  <c r="J81" i="1"/>
  <c r="J79" i="1" s="1"/>
  <c r="J109" i="1"/>
  <c r="J100" i="1" s="1"/>
  <c r="J110" i="1"/>
  <c r="J101" i="1" s="1"/>
  <c r="G45" i="1"/>
  <c r="G35" i="1" s="1"/>
  <c r="G76" i="1"/>
  <c r="G75" i="1" s="1"/>
  <c r="G81" i="1"/>
  <c r="G80" i="1" s="1"/>
  <c r="G79" i="1" s="1"/>
  <c r="G44" i="1"/>
  <c r="G46" i="1"/>
  <c r="G36" i="1" s="1"/>
  <c r="G48" i="1"/>
  <c r="K48" i="1" s="1"/>
  <c r="G55" i="1"/>
  <c r="J39" i="1" l="1"/>
  <c r="H21" i="1"/>
  <c r="H17" i="1" s="1"/>
  <c r="H33" i="1"/>
  <c r="J75" i="1"/>
  <c r="J73" i="1" s="1"/>
  <c r="J69" i="1" s="1"/>
  <c r="J67" i="1" s="1"/>
  <c r="J29" i="1"/>
  <c r="G47" i="1"/>
  <c r="I67" i="1"/>
  <c r="I22" i="1"/>
  <c r="I25" i="1"/>
  <c r="I24" i="1" s="1"/>
  <c r="H37" i="1"/>
  <c r="I33" i="1"/>
  <c r="I23" i="1"/>
  <c r="I19" i="1" s="1"/>
  <c r="I39" i="1"/>
  <c r="I37" i="1"/>
  <c r="H31" i="1"/>
  <c r="H29" i="1" s="1"/>
  <c r="I31" i="1"/>
  <c r="I29" i="1" s="1"/>
  <c r="G43" i="1"/>
  <c r="G41" i="1"/>
  <c r="J108" i="1"/>
  <c r="J99" i="1" s="1"/>
  <c r="G40" i="1"/>
  <c r="G38" i="1"/>
  <c r="K38" i="1" s="1"/>
  <c r="G32" i="1"/>
  <c r="G23" i="1"/>
  <c r="G19" i="1" s="1"/>
  <c r="G74" i="1"/>
  <c r="G73" i="1" s="1"/>
  <c r="G70" i="1"/>
  <c r="G69" i="1" s="1"/>
  <c r="G68" i="1" s="1"/>
  <c r="G67" i="1" s="1"/>
  <c r="G42" i="1"/>
  <c r="G34" i="1"/>
  <c r="G30" i="1" s="1"/>
  <c r="G7" i="2"/>
  <c r="F7" i="2"/>
  <c r="E7" i="2"/>
  <c r="F47" i="1"/>
  <c r="I50" i="1"/>
  <c r="I55" i="1"/>
  <c r="G60" i="1"/>
  <c r="F45" i="1"/>
  <c r="K45" i="1" s="1"/>
  <c r="J22" i="1" l="1"/>
  <c r="J18" i="1" s="1"/>
  <c r="J16" i="1" s="1"/>
  <c r="G39" i="1"/>
  <c r="J20" i="1"/>
  <c r="K47" i="1"/>
  <c r="I18" i="1"/>
  <c r="I16" i="1" s="1"/>
  <c r="G25" i="1"/>
  <c r="G37" i="1"/>
  <c r="K37" i="1" s="1"/>
  <c r="K7" i="2"/>
  <c r="I49" i="1"/>
  <c r="I20" i="1"/>
  <c r="G31" i="1"/>
  <c r="G29" i="1" s="1"/>
  <c r="G22" i="1"/>
  <c r="G21" i="1"/>
  <c r="G33" i="1"/>
  <c r="F81" i="1"/>
  <c r="F62" i="1"/>
  <c r="K62" i="1" s="1"/>
  <c r="F58" i="1"/>
  <c r="G18" i="1" l="1"/>
  <c r="G24" i="1"/>
  <c r="G17" i="1"/>
  <c r="G16" i="1" s="1"/>
  <c r="G20" i="1"/>
  <c r="F41" i="1"/>
  <c r="K41" i="1" s="1"/>
  <c r="F35" i="1" l="1"/>
  <c r="K35" i="1" s="1"/>
  <c r="E44" i="1" l="1"/>
  <c r="K44" i="1" s="1"/>
  <c r="E46" i="1"/>
  <c r="E60" i="1"/>
  <c r="E42" i="1" l="1"/>
  <c r="E40" i="1"/>
  <c r="F31" i="1"/>
  <c r="K31" i="1" s="1"/>
  <c r="F40" i="1"/>
  <c r="F42" i="1"/>
  <c r="F36" i="1" s="1"/>
  <c r="F32" i="1" s="1"/>
  <c r="F23" i="1" s="1"/>
  <c r="F19" i="1" s="1"/>
  <c r="F46" i="1"/>
  <c r="F43" i="1" s="1"/>
  <c r="F55" i="1"/>
  <c r="H50" i="1"/>
  <c r="H49" i="1" s="1"/>
  <c r="G50" i="1"/>
  <c r="F50" i="1"/>
  <c r="G58" i="1"/>
  <c r="K58" i="1" s="1"/>
  <c r="F60" i="1"/>
  <c r="K40" i="1" l="1"/>
  <c r="K50" i="1"/>
  <c r="E36" i="1"/>
  <c r="K42" i="1"/>
  <c r="K46" i="1"/>
  <c r="E34" i="1"/>
  <c r="F49" i="1"/>
  <c r="G49" i="1"/>
  <c r="F39" i="1"/>
  <c r="F34" i="1"/>
  <c r="E39" i="1"/>
  <c r="E43" i="1"/>
  <c r="E51" i="1"/>
  <c r="G51" i="1"/>
  <c r="F51" i="1"/>
  <c r="E55" i="1"/>
  <c r="K55" i="1" s="1"/>
  <c r="D16" i="1"/>
  <c r="D20" i="1"/>
  <c r="D33" i="1"/>
  <c r="D39" i="1"/>
  <c r="D43" i="1"/>
  <c r="D60" i="1"/>
  <c r="K60" i="1" s="1"/>
  <c r="D29" i="1"/>
  <c r="K39" i="1" l="1"/>
  <c r="K49" i="1"/>
  <c r="K43" i="1"/>
  <c r="K34" i="1"/>
  <c r="K51" i="1"/>
  <c r="E33" i="1"/>
  <c r="E32" i="1"/>
  <c r="K36" i="1"/>
  <c r="E30" i="1"/>
  <c r="F33" i="1"/>
  <c r="F30" i="1"/>
  <c r="H114" i="1"/>
  <c r="G114" i="1"/>
  <c r="E114" i="1"/>
  <c r="D114" i="1"/>
  <c r="E111" i="1"/>
  <c r="D111" i="1"/>
  <c r="I110" i="1"/>
  <c r="I101" i="1" s="1"/>
  <c r="H110" i="1"/>
  <c r="H101" i="1" s="1"/>
  <c r="G110" i="1"/>
  <c r="G101" i="1" s="1"/>
  <c r="F110" i="1"/>
  <c r="F101" i="1" s="1"/>
  <c r="F28" i="1" s="1"/>
  <c r="E110" i="1"/>
  <c r="E101" i="1" s="1"/>
  <c r="E28" i="1" s="1"/>
  <c r="D110" i="1"/>
  <c r="I109" i="1"/>
  <c r="H109" i="1"/>
  <c r="H100" i="1" s="1"/>
  <c r="G109" i="1"/>
  <c r="E109" i="1"/>
  <c r="D109" i="1"/>
  <c r="E106" i="1"/>
  <c r="E97" i="1" s="1"/>
  <c r="D106" i="1"/>
  <c r="I83" i="1"/>
  <c r="I77" i="1" s="1"/>
  <c r="H83" i="1"/>
  <c r="H77" i="1" s="1"/>
  <c r="F83" i="1"/>
  <c r="H81" i="1"/>
  <c r="E81" i="1"/>
  <c r="E75" i="1" s="1"/>
  <c r="E73" i="1" s="1"/>
  <c r="E69" i="1" s="1"/>
  <c r="E67" i="1" s="1"/>
  <c r="D81" i="1"/>
  <c r="H80" i="1"/>
  <c r="E80" i="1"/>
  <c r="E79" i="1" s="1"/>
  <c r="D80" i="1"/>
  <c r="H78" i="1"/>
  <c r="H72" i="1" s="1"/>
  <c r="H71" i="1" s="1"/>
  <c r="H25" i="1" s="1"/>
  <c r="K25" i="1" s="1"/>
  <c r="F78" i="1"/>
  <c r="H76" i="1"/>
  <c r="H74" i="1" s="1"/>
  <c r="H70" i="1" s="1"/>
  <c r="H68" i="1" s="1"/>
  <c r="E76" i="1"/>
  <c r="E74" i="1" s="1"/>
  <c r="E70" i="1" s="1"/>
  <c r="E68" i="1" s="1"/>
  <c r="D76" i="1"/>
  <c r="K78" i="1" l="1"/>
  <c r="K111" i="1"/>
  <c r="K110" i="1"/>
  <c r="K106" i="1"/>
  <c r="K33" i="1"/>
  <c r="K83" i="1"/>
  <c r="K30" i="1"/>
  <c r="E23" i="1"/>
  <c r="K32" i="1"/>
  <c r="K81" i="1"/>
  <c r="E21" i="1"/>
  <c r="E29" i="1"/>
  <c r="F77" i="1"/>
  <c r="K77" i="1" s="1"/>
  <c r="F72" i="1"/>
  <c r="K72" i="1" s="1"/>
  <c r="H24" i="1"/>
  <c r="K24" i="1" s="1"/>
  <c r="D75" i="1"/>
  <c r="D100" i="1"/>
  <c r="D101" i="1"/>
  <c r="K101" i="1" s="1"/>
  <c r="I79" i="1"/>
  <c r="H75" i="1"/>
  <c r="H79" i="1"/>
  <c r="H108" i="1"/>
  <c r="H99" i="1" s="1"/>
  <c r="G108" i="1"/>
  <c r="G99" i="1" s="1"/>
  <c r="F21" i="1"/>
  <c r="F29" i="1"/>
  <c r="I108" i="1"/>
  <c r="I99" i="1" s="1"/>
  <c r="F76" i="1"/>
  <c r="F74" i="1" s="1"/>
  <c r="F80" i="1"/>
  <c r="F79" i="1" s="1"/>
  <c r="E103" i="1"/>
  <c r="E94" i="1" s="1"/>
  <c r="E108" i="1"/>
  <c r="E99" i="1" s="1"/>
  <c r="D74" i="1"/>
  <c r="K74" i="1" s="1"/>
  <c r="F71" i="1"/>
  <c r="K71" i="1" s="1"/>
  <c r="D79" i="1"/>
  <c r="F75" i="1"/>
  <c r="D108" i="1"/>
  <c r="D97" i="1"/>
  <c r="K97" i="1" s="1"/>
  <c r="E100" i="1"/>
  <c r="E27" i="1" s="1"/>
  <c r="E26" i="1" s="1"/>
  <c r="G100" i="1"/>
  <c r="I100" i="1"/>
  <c r="D103" i="1"/>
  <c r="F109" i="1"/>
  <c r="K109" i="1" s="1"/>
  <c r="F114" i="1"/>
  <c r="K114" i="1" s="1"/>
  <c r="K79" i="1" l="1"/>
  <c r="K80" i="1"/>
  <c r="K75" i="1"/>
  <c r="K29" i="1"/>
  <c r="K76" i="1"/>
  <c r="K103" i="1"/>
  <c r="K21" i="1"/>
  <c r="E19" i="1"/>
  <c r="K19" i="1" s="1"/>
  <c r="K23" i="1"/>
  <c r="D99" i="1"/>
  <c r="D102" i="1"/>
  <c r="K102" i="1" s="1"/>
  <c r="D73" i="1"/>
  <c r="D27" i="1"/>
  <c r="D28" i="1"/>
  <c r="K28" i="1" s="1"/>
  <c r="E17" i="1"/>
  <c r="K17" i="1" s="1"/>
  <c r="E20" i="1"/>
  <c r="H73" i="1"/>
  <c r="H69" i="1" s="1"/>
  <c r="F17" i="1"/>
  <c r="F70" i="1"/>
  <c r="D70" i="1"/>
  <c r="K70" i="1" s="1"/>
  <c r="F73" i="1"/>
  <c r="F69" i="1"/>
  <c r="F67" i="1" s="1"/>
  <c r="F108" i="1"/>
  <c r="K108" i="1" s="1"/>
  <c r="F100" i="1"/>
  <c r="F27" i="1" s="1"/>
  <c r="F26" i="1" s="1"/>
  <c r="D94" i="1"/>
  <c r="K94" i="1" s="1"/>
  <c r="D26" i="1" l="1"/>
  <c r="K73" i="1"/>
  <c r="K26" i="1"/>
  <c r="K27" i="1"/>
  <c r="K100" i="1"/>
  <c r="H67" i="1"/>
  <c r="H22" i="1"/>
  <c r="E16" i="1"/>
  <c r="D69" i="1"/>
  <c r="K69" i="1" s="1"/>
  <c r="F68" i="1"/>
  <c r="F22" i="1"/>
  <c r="D93" i="1"/>
  <c r="K93" i="1" s="1"/>
  <c r="D68" i="1"/>
  <c r="F99" i="1"/>
  <c r="K99" i="1" s="1"/>
  <c r="K68" i="1" l="1"/>
  <c r="F18" i="1"/>
  <c r="K22" i="1"/>
  <c r="H18" i="1"/>
  <c r="H16" i="1" s="1"/>
  <c r="H20" i="1"/>
  <c r="D67" i="1"/>
  <c r="K67" i="1" s="1"/>
  <c r="F20" i="1"/>
  <c r="F16" i="1"/>
  <c r="K16" i="1" l="1"/>
  <c r="K20" i="1"/>
  <c r="K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52" authorId="0" shapeId="0" xr:uid="{00000000-0006-0000-0000-000001000000}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31.01.2017, снято на 1.1.7 - 350,0 - 15.03.2017
снято на 1.1.3 - 295,0 - 17.04.2017            снято 16298,4 на 18.05.2017 на 1.1.3 - 1762,2 и в 1.1.4 - 4,9  снято 08.08.17 -145,9</t>
        </r>
      </text>
    </comment>
    <comment ref="F52" authorId="0" shapeId="0" xr:uid="{00000000-0006-0000-0000-000002000000}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7037,2 30.01.18
снято -3079,2
07.03.18,                снято - 353,62 18.05.2018</t>
        </r>
      </text>
    </comment>
    <comment ref="F82" authorId="0" shapeId="0" xr:uid="{00000000-0006-0000-00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 23.07.18</t>
        </r>
      </text>
    </comment>
    <comment ref="F84" authorId="0" shapeId="0" xr:uid="{00000000-0006-0000-0000-000004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100,0 тыс. 23.07.2018</t>
        </r>
      </text>
    </comment>
    <comment ref="F112" authorId="0" shapeId="0" xr:uid="{00000000-0006-0000-0000-000005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уменьшить на 450,3 тыс.руб. декабрь2018</t>
        </r>
      </text>
    </comment>
    <comment ref="E113" authorId="0" shapeId="0" xr:uid="{00000000-0006-0000-0000-000006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129,554 тыс.руб. изменения в Пп 11.12.17</t>
        </r>
      </text>
    </comment>
    <comment ref="F113" authorId="0" shapeId="0" xr:uid="{00000000-0006-0000-0000-000007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77,1 тыс. руб. 23.07.2018</t>
        </r>
      </text>
    </comment>
    <comment ref="F115" authorId="0" shapeId="0" xr:uid="{00000000-0006-0000-0000-000008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уменьшена на 12,3 тыс.руб. декабрь2018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E51" authorId="0" shapeId="0" xr:uid="{00000000-0006-0000-0200-000001000000}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31.01.2017, снято на 1.1.7 - 350,0 - 15.03.2017
снято на 1.1.3 - 295,0 - 17.04.2017            снято 16298,4 на 18.05.2017 на 1.1.3 - 1762,2 и в 1.1.4 - 4,9  снято 08.08.17 -145,9</t>
        </r>
      </text>
    </comment>
    <comment ref="F51" authorId="0" shapeId="0" xr:uid="{00000000-0006-0000-0200-000002000000}">
      <text>
        <r>
          <rPr>
            <b/>
            <sz val="9"/>
            <color indexed="81"/>
            <rFont val="Tahoma"/>
            <charset val="1"/>
          </rPr>
          <t>user:</t>
        </r>
        <r>
          <rPr>
            <sz val="9"/>
            <color indexed="81"/>
            <rFont val="Tahoma"/>
            <charset val="1"/>
          </rPr>
          <t xml:space="preserve">
добавлено 7037,2 30.01.18
снято -3079,2
07.03.18,                снято - 353,62 18.05.2018</t>
        </r>
      </text>
    </comment>
    <comment ref="F78" authorId="0" shapeId="0" xr:uid="{00000000-0006-0000-0200-000003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снято 100,0 тыс. 23.07.18</t>
        </r>
      </text>
    </comment>
    <comment ref="F80" authorId="0" shapeId="0" xr:uid="{00000000-0006-0000-0200-000004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100,0 тыс. 23.07.2018</t>
        </r>
      </text>
    </comment>
    <comment ref="F108" authorId="0" shapeId="0" xr:uid="{00000000-0006-0000-0200-000005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уменьшить на 450,3 тыс.руб. декабрь2018</t>
        </r>
      </text>
    </comment>
    <comment ref="E109" authorId="0" shapeId="0" xr:uid="{00000000-0006-0000-0200-000006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129,554 тыс.руб. изменения в Пп 11.12.17</t>
        </r>
      </text>
    </comment>
    <comment ref="F109" authorId="0" shapeId="0" xr:uid="{00000000-0006-0000-0200-000007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добавлено 77,1 тыс. руб. 23.07.2018</t>
        </r>
      </text>
    </comment>
    <comment ref="F111" authorId="0" shapeId="0" xr:uid="{00000000-0006-0000-0200-000008000000}">
      <text>
        <r>
          <rPr>
            <b/>
            <sz val="9"/>
            <color indexed="81"/>
            <rFont val="Tahoma"/>
            <family val="2"/>
            <charset val="204"/>
          </rPr>
          <t>user:</t>
        </r>
        <r>
          <rPr>
            <sz val="9"/>
            <color indexed="81"/>
            <rFont val="Tahoma"/>
            <family val="2"/>
            <charset val="204"/>
          </rPr>
          <t xml:space="preserve">
уменьшена на 12,3 тыс.руб. декабрь2018</t>
        </r>
      </text>
    </comment>
  </commentList>
</comments>
</file>

<file path=xl/sharedStrings.xml><?xml version="1.0" encoding="utf-8"?>
<sst xmlns="http://schemas.openxmlformats.org/spreadsheetml/2006/main" count="373" uniqueCount="67">
  <si>
    <t xml:space="preserve">к муниципальной программе «Развитие транспортного </t>
  </si>
  <si>
    <t>обслуживания населения на территории муниципального</t>
  </si>
  <si>
    <t xml:space="preserve"> образования «Невельский район» </t>
  </si>
  <si>
    <t>за счет всех источников финансирования</t>
  </si>
  <si>
    <t>Наименование программы, подпрограммы, ведомственной целевой программы, основного мероприятия</t>
  </si>
  <si>
    <t>Ответственный исполнитель, соисполнители, участники, исполнители мероприятий</t>
  </si>
  <si>
    <t>Источники финансирования</t>
  </si>
  <si>
    <t>Оценка расходов (тыс.руб.), годы</t>
  </si>
  <si>
    <t>2020 год</t>
  </si>
  <si>
    <t>2021 год</t>
  </si>
  <si>
    <t>Всего:</t>
  </si>
  <si>
    <t>всего, в том числе:</t>
  </si>
  <si>
    <t>всего</t>
  </si>
  <si>
    <t>областной бюджет</t>
  </si>
  <si>
    <t>местный бюджет</t>
  </si>
  <si>
    <t>бюджет сельских поселений</t>
  </si>
  <si>
    <t>Администрация Невельского района</t>
  </si>
  <si>
    <t>Финансовое управление</t>
  </si>
  <si>
    <t xml:space="preserve">местный бюджет </t>
  </si>
  <si>
    <t>Управление образования, физической культуры и спорта Администрации Невельского района</t>
  </si>
  <si>
    <t>Мероприятие 1.1.2</t>
  </si>
  <si>
    <t>всего:</t>
  </si>
  <si>
    <t>2022 год</t>
  </si>
  <si>
    <t>2023 год</t>
  </si>
  <si>
    <t>2024 год</t>
  </si>
  <si>
    <t>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</si>
  <si>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бюджет  сельских поселений</t>
  </si>
  <si>
    <r>
      <t xml:space="preserve">Прогнозная (справочная) оценка ресурсного обеспечения реализации муниципальной программы  </t>
    </r>
    <r>
      <rPr>
        <sz val="10"/>
        <color theme="1"/>
        <rFont val="Times New Roman"/>
        <family val="1"/>
        <charset val="204"/>
      </rPr>
      <t>«</t>
    </r>
    <r>
      <rPr>
        <b/>
        <sz val="10"/>
        <color theme="1"/>
        <rFont val="Times New Roman"/>
        <family val="1"/>
        <charset val="204"/>
      </rPr>
      <t xml:space="preserve">Развитие транспортного обслуживания населения на территории  муниципального образования «Невельский район» </t>
    </r>
  </si>
  <si>
    <t xml:space="preserve">                                                                                                                                                                  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</si>
  <si>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"Приложение № 3</t>
  </si>
  <si>
    <t>2025 год</t>
  </si>
  <si>
    <t>Мероприятие 1.1.1                             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</si>
  <si>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Мероприятие 1.1.2               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</si>
  <si>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 xml:space="preserve">Мероприятие 1.1.3                           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 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 </t>
  </si>
  <si>
    <t>Мероприятие 1.1.4                           Расходы по дорожной деятельности в отношении автомобильных дорог общего пользования местного значения поселения в соответствии с переданными полномочиями</t>
  </si>
  <si>
    <t>Мероприятие 1.1.5                            Ремонт дорожного полотна после проведения аварийно-восстановительных работ МУП «Невельского района Невельские таплосети»</t>
  </si>
  <si>
    <t>Основное мероприятие   2.1        Повышение безопасности дорожного движения</t>
  </si>
  <si>
    <t>Мероприятие 2.1.1               Осуществление мероприятий по обеспечению дорожного движения на автомобильных дорогах местного значения</t>
  </si>
  <si>
    <t>Мероприятие 2.1.2                 Формирование законопослушного поведения участников дорожного движения для территории муниципального образования «Невельский район»</t>
  </si>
  <si>
    <t>Мероприятие 2.1.3             Информирование граждан о дорожной ситуации, планируемых и проводимых дорожных работах через средства массовой информации и с использованием электронных сервисов</t>
  </si>
  <si>
    <t>Подпрограмма 3             Совершенствование транспортного обслуживания населения на территории муниципального образования</t>
  </si>
  <si>
    <t>Основное мероприятие  3.1 Совершенствование транспортного обслуживания населения на территории муниципального образования</t>
  </si>
  <si>
    <t xml:space="preserve">Мероприятие 3.1.1                   Компенсация расходов по возмещению убытков для обеспечения пассажирских перевозок между поселениями в границах муниципального образования </t>
  </si>
  <si>
    <t xml:space="preserve">Мероприятие 3.1.2                   Компенсация расходов по перевозке обучающихся муниципальных общеобразовательных организаций и сопровождающих их лиц на внеклассные мероприятия и итоговую аттестацию </t>
  </si>
  <si>
    <t>Основное мероприятие 1.1.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</si>
  <si>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Муниципальная программа «Развитие транспортного обслуживания населения на территории муниципального образования «Невельский район»</t>
  </si>
  <si>
    <t>Подпрограмма 1                        «Сохранение и развитие автомобильных дорог общего пользования местного значения в муниципальном образовании»</t>
  </si>
  <si>
    <t>Подпрограмма 2                       «Повышение безопасности дорожного движения»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</si>
  <si>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Администрации Невельского района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</si>
  <si>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 к постановлению 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</si>
  <si>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от 02.08.2023  № ____</t>
  </si>
  <si>
    <t>2026 год</t>
  </si>
  <si>
    <t>Муниципальная программа «Развитие транспортного обслуживания населения на территории Невельского муниципального округа.</t>
  </si>
  <si>
    <t>Администрация Невельского муниципального округа</t>
  </si>
  <si>
    <t>Управление образования, физической культуры и спорта Администрации Невельского муниципального округа</t>
  </si>
  <si>
    <t>Мероприятие 1.1.1                                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</si>
  <si>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Мероприятие 2.1.2                 Формирование законопослушного поведения участников дорожного движения для территории Невельского муниципального округа</t>
  </si>
  <si>
    <t xml:space="preserve">                                                                                                                                                                                                                         Администрации Невельского муниципального округа</t>
  </si>
  <si>
    <t>обслуживания населения на территории</t>
  </si>
  <si>
    <t>к муниципальной программе «Развитие транспортного</t>
  </si>
  <si>
    <t>Мероприятие 1.1.6 «Приобретение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значения»</t>
  </si>
  <si>
    <t>Мероприятие 1.1.5                            Ремонт дорожного полотна после проведения аварийно-восстановительных работ МУП «Невельские теплосети»</t>
  </si>
  <si>
    <r>
      <t xml:space="preserve">Прогнозная (справочная) оценка ресурсного обеспечения реализации муниципальной программы  </t>
    </r>
    <r>
      <rPr>
        <sz val="10"/>
        <color theme="1"/>
        <rFont val="Times New Roman"/>
        <family val="1"/>
        <charset val="204"/>
      </rPr>
      <t>«</t>
    </r>
    <r>
      <rPr>
        <b/>
        <sz val="10"/>
        <color theme="1"/>
        <rFont val="Times New Roman"/>
        <family val="1"/>
        <charset val="204"/>
      </rPr>
      <t xml:space="preserve">Развитие транспортного обслуживания населения на территории Невельского муниципального округа» </t>
    </r>
  </si>
  <si>
    <t xml:space="preserve">Невельского муниципального округа» 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</si>
  <si>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Приложение № 3</t>
  </si>
  <si>
    <t>Приложение  к постановлению</t>
  </si>
  <si>
    <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от 2</t>
    </r>
    <r>
      <rPr>
        <u/>
        <sz val="10"/>
        <color theme="1"/>
        <rFont val="Times New Roman"/>
        <family val="1"/>
        <charset val="204"/>
      </rPr>
      <t xml:space="preserve">5.11.2024 </t>
    </r>
    <r>
      <rPr>
        <sz val="10"/>
        <color theme="1"/>
        <rFont val="Times New Roman"/>
        <family val="1"/>
        <charset val="204"/>
      </rPr>
      <t xml:space="preserve"> №</t>
    </r>
    <r>
      <rPr>
        <u/>
        <sz val="10"/>
        <color theme="1"/>
        <rFont val="Times New Roman"/>
        <family val="1"/>
        <charset val="204"/>
      </rPr>
      <t xml:space="preserve"> 1215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</si>
</sst>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6" x14ac:knownFonts="1">
    <font>
      <sz val="11"/>
      <color theme="1"/>
      <name val="Calibri"/>
      <family val="2"/>
      <charset val="204"/>
      <scheme val="minor"/>
    </font>
    <font>
      <b/>
      <sz val="9"/>
      <color indexed="81"/>
      <name val="Tahoma"/>
      <charset val="1"/>
    </font>
    <font>
      <sz val="9"/>
      <color indexed="81"/>
      <name val="Tahoma"/>
      <charset val="1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7">
    <xf numFmtId="0" fontId="0" fillId="0" borderId="0" xfId="0"/>
    <xf numFmtId="0" fontId="5" fillId="0" borderId="0" xfId="0" applyFont="1"/>
    <xf numFmtId="0" fontId="6" fillId="0" borderId="1" xfId="0" applyFont="1" applyBorder="1" applyAlignment="1">
      <alignment horizontal="center" vertical="top"/>
    </xf>
    <xf numFmtId="164" fontId="6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5" fillId="2" borderId="0" xfId="0" applyFont="1" applyFill="1"/>
    <xf numFmtId="0" fontId="0" fillId="2" borderId="0" xfId="0" applyFill="1"/>
    <xf numFmtId="164" fontId="0" fillId="0" borderId="0" xfId="0" applyNumberFormat="1"/>
    <xf numFmtId="0" fontId="6" fillId="2" borderId="3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justify" vertical="top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0" fillId="0" borderId="0" xfId="0" applyFill="1"/>
    <xf numFmtId="164" fontId="6" fillId="0" borderId="7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center" vertical="top" wrapText="1"/>
    </xf>
    <xf numFmtId="0" fontId="5" fillId="0" borderId="0" xfId="0" applyFont="1" applyFill="1"/>
    <xf numFmtId="0" fontId="5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0" fillId="0" borderId="0" xfId="0" applyFont="1" applyFill="1" applyAlignment="1">
      <alignment wrapText="1"/>
    </xf>
    <xf numFmtId="4" fontId="11" fillId="0" borderId="1" xfId="0" applyNumberFormat="1" applyFont="1" applyFill="1" applyBorder="1" applyAlignment="1">
      <alignment horizontal="center" vertical="center" wrapText="1" shrinkToFit="1"/>
    </xf>
    <xf numFmtId="4" fontId="12" fillId="0" borderId="1" xfId="0" applyNumberFormat="1" applyFont="1" applyFill="1" applyBorder="1" applyAlignment="1">
      <alignment horizontal="center" vertical="center" wrapText="1" shrinkToFit="1"/>
    </xf>
    <xf numFmtId="0" fontId="0" fillId="2" borderId="0" xfId="0" applyFont="1" applyFill="1"/>
    <xf numFmtId="0" fontId="6" fillId="0" borderId="1" xfId="0" applyFont="1" applyFill="1" applyBorder="1" applyAlignment="1">
      <alignment horizontal="center" vertical="center" wrapText="1"/>
    </xf>
    <xf numFmtId="0" fontId="14" fillId="3" borderId="0" xfId="0" applyFont="1" applyFill="1"/>
    <xf numFmtId="0" fontId="13" fillId="3" borderId="0" xfId="0" applyFont="1" applyFill="1"/>
    <xf numFmtId="0" fontId="0" fillId="3" borderId="0" xfId="0" applyFill="1"/>
    <xf numFmtId="164" fontId="6" fillId="2" borderId="7" xfId="0" applyNumberFormat="1" applyFont="1" applyFill="1" applyBorder="1" applyAlignment="1">
      <alignment horizontal="center" vertical="center" wrapText="1"/>
    </xf>
    <xf numFmtId="0" fontId="0" fillId="2" borderId="0" xfId="0" applyFill="1" applyBorder="1"/>
    <xf numFmtId="164" fontId="6" fillId="0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right"/>
    </xf>
    <xf numFmtId="0" fontId="8" fillId="3" borderId="1" xfId="0" applyFont="1" applyFill="1" applyBorder="1" applyAlignment="1">
      <alignment horizontal="center" vertical="center" wrapText="1"/>
    </xf>
    <xf numFmtId="0" fontId="8" fillId="3" borderId="1" xfId="0" applyFont="1" applyFill="1" applyBorder="1" applyAlignment="1">
      <alignment horizontal="center" vertical="top" wrapText="1"/>
    </xf>
    <xf numFmtId="164" fontId="10" fillId="3" borderId="1" xfId="0" applyNumberFormat="1" applyFont="1" applyFill="1" applyBorder="1" applyAlignment="1">
      <alignment horizontal="center" vertical="center" wrapText="1"/>
    </xf>
    <xf numFmtId="164" fontId="8" fillId="3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justify" vertical="top" wrapText="1"/>
    </xf>
    <xf numFmtId="164" fontId="9" fillId="2" borderId="1" xfId="0" applyNumberFormat="1" applyFont="1" applyFill="1" applyBorder="1" applyAlignment="1">
      <alignment horizontal="center" vertical="center" wrapText="1"/>
    </xf>
    <xf numFmtId="0" fontId="0" fillId="4" borderId="0" xfId="0" applyFill="1"/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 wrapText="1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0" fontId="6" fillId="0" borderId="0" xfId="0" applyFont="1" applyFill="1" applyAlignment="1">
      <alignment horizontal="right"/>
    </xf>
    <xf numFmtId="0" fontId="7" fillId="2" borderId="0" xfId="0" applyFont="1" applyFill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top" wrapText="1"/>
    </xf>
    <xf numFmtId="0" fontId="6" fillId="0" borderId="5" xfId="0" applyFont="1" applyFill="1" applyBorder="1" applyAlignment="1">
      <alignment horizontal="center" vertical="top" wrapText="1"/>
    </xf>
    <xf numFmtId="0" fontId="7" fillId="2" borderId="0" xfId="0" applyFont="1" applyFill="1" applyBorder="1" applyAlignment="1">
      <alignment horizontal="center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justify" vertical="top" wrapText="1"/>
    </xf>
    <xf numFmtId="0" fontId="6" fillId="0" borderId="0" xfId="0" applyFont="1"/>
    <xf numFmtId="0" fontId="6" fillId="0" borderId="3" xfId="0" applyFont="1" applyBorder="1" applyAlignment="1">
      <alignment horizontal="left" vertical="top" wrapText="1"/>
    </xf>
    <xf numFmtId="0" fontId="6" fillId="0" borderId="2" xfId="0" applyFont="1" applyBorder="1" applyAlignment="1">
      <alignment horizontal="center" vertical="top" wrapText="1"/>
    </xf>
    <xf numFmtId="0" fontId="6" fillId="0" borderId="3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6" fillId="0" borderId="2" xfId="0" applyFont="1" applyBorder="1" applyAlignment="1">
      <alignment horizontal="justify" vertical="top" wrapText="1"/>
    </xf>
    <xf numFmtId="0" fontId="6" fillId="0" borderId="4" xfId="0" applyFont="1" applyBorder="1" applyAlignment="1">
      <alignment horizontal="justify" vertical="top" wrapText="1"/>
    </xf>
    <xf numFmtId="0" fontId="6" fillId="0" borderId="5" xfId="0" applyFont="1" applyBorder="1" applyAlignment="1">
      <alignment horizontal="justify" vertical="top" wrapText="1"/>
    </xf>
    <xf numFmtId="0" fontId="6" fillId="0" borderId="1" xfId="0" applyFont="1" applyBorder="1" applyAlignment="1">
      <alignment horizontal="left" vertical="top" wrapText="1"/>
    </xf>
    <xf numFmtId="0" fontId="6" fillId="0" borderId="6" xfId="0" applyFont="1" applyFill="1" applyBorder="1" applyAlignment="1">
      <alignment horizontal="justify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justify" vertical="top" wrapText="1"/>
    </xf>
    <xf numFmtId="0" fontId="6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124"/>
  <sheetViews>
    <sheetView tabSelected="1" zoomScale="89" zoomScaleNormal="89" workbookViewId="0">
      <selection activeCell="A3" sqref="A3:K3"/>
    </sheetView>
  </sheetViews>
  <sheetFormatPr defaultRowHeight="15" x14ac:dyDescent="0.25"/>
  <cols>
    <col min="1" max="1" width="34.42578125" style="9" customWidth="1"/>
    <col min="2" max="2" width="16.5703125" style="9" customWidth="1"/>
    <col min="3" max="3" width="11.85546875" style="9" customWidth="1"/>
    <col min="4" max="4" width="10.140625" style="9" customWidth="1"/>
    <col min="5" max="5" width="8.85546875" style="9" customWidth="1"/>
    <col min="6" max="6" width="9" style="9" customWidth="1"/>
    <col min="7" max="7" width="9.7109375" style="31" customWidth="1"/>
    <col min="8" max="8" width="8.85546875" style="34" customWidth="1"/>
    <col min="9" max="10" width="8.85546875" style="9" customWidth="1"/>
    <col min="11" max="11" width="10" style="9" customWidth="1"/>
  </cols>
  <sheetData>
    <row r="1" spans="1:11" ht="13.5" customHeight="1" x14ac:dyDescent="0.25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</row>
    <row r="2" spans="1:11" ht="12" customHeight="1" x14ac:dyDescent="0.25">
      <c r="A2" s="56" t="s">
        <v>28</v>
      </c>
      <c r="B2" s="56"/>
      <c r="C2" s="56"/>
      <c r="D2" s="56"/>
      <c r="E2" s="56"/>
      <c r="F2" s="56"/>
      <c r="G2" s="56"/>
      <c r="H2" s="56"/>
      <c r="I2" s="56"/>
      <c r="J2" s="56"/>
      <c r="K2" s="56"/>
    </row>
    <row r="3" spans="1:11" ht="23.25" customHeight="1" x14ac:dyDescent="0.25">
      <c r="A3" s="57" t="s">
        <v>65</v>
      </c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ht="14.25" customHeight="1" x14ac:dyDescent="0.25">
      <c r="A4" s="57" t="s">
        <v>57</v>
      </c>
      <c r="B4" s="57"/>
      <c r="C4" s="57"/>
      <c r="D4" s="57"/>
      <c r="E4" s="57"/>
      <c r="F4" s="57"/>
      <c r="G4" s="57"/>
      <c r="H4" s="57"/>
      <c r="I4" s="57"/>
      <c r="J4" s="57"/>
      <c r="K4" s="57"/>
    </row>
    <row r="5" spans="1:11" s="9" customFormat="1" x14ac:dyDescent="0.25">
      <c r="A5" s="58" t="s">
        <v>66</v>
      </c>
      <c r="B5" s="58"/>
      <c r="C5" s="58"/>
      <c r="D5" s="58"/>
      <c r="E5" s="58"/>
      <c r="F5" s="58"/>
      <c r="G5" s="58"/>
      <c r="H5" s="58"/>
      <c r="I5" s="58"/>
      <c r="J5" s="58"/>
      <c r="K5" s="58"/>
    </row>
    <row r="6" spans="1:11" s="9" customFormat="1" x14ac:dyDescent="0.25">
      <c r="A6" s="41"/>
      <c r="B6" s="41"/>
      <c r="C6" s="41"/>
      <c r="D6" s="41"/>
      <c r="E6" s="41"/>
      <c r="F6" s="41"/>
      <c r="G6" s="41"/>
      <c r="H6" s="41"/>
      <c r="I6" s="41"/>
      <c r="J6" s="41"/>
      <c r="K6" s="41"/>
    </row>
    <row r="7" spans="1:11" x14ac:dyDescent="0.25">
      <c r="A7" s="57" t="s">
        <v>64</v>
      </c>
      <c r="B7" s="57"/>
      <c r="C7" s="57"/>
      <c r="D7" s="57"/>
      <c r="E7" s="57"/>
      <c r="F7" s="57"/>
      <c r="G7" s="57"/>
      <c r="H7" s="57"/>
      <c r="I7" s="57"/>
      <c r="J7" s="57"/>
      <c r="K7" s="57"/>
    </row>
    <row r="8" spans="1:11" ht="12.75" customHeight="1" x14ac:dyDescent="0.25">
      <c r="A8" s="57" t="s">
        <v>59</v>
      </c>
      <c r="B8" s="57"/>
      <c r="C8" s="57"/>
      <c r="D8" s="57"/>
      <c r="E8" s="57"/>
      <c r="F8" s="57"/>
      <c r="G8" s="57"/>
      <c r="H8" s="57"/>
      <c r="I8" s="57"/>
      <c r="J8" s="57"/>
      <c r="K8" s="57"/>
    </row>
    <row r="9" spans="1:11" x14ac:dyDescent="0.25">
      <c r="A9" s="57" t="s">
        <v>58</v>
      </c>
      <c r="B9" s="57"/>
      <c r="C9" s="57"/>
      <c r="D9" s="57"/>
      <c r="E9" s="57"/>
      <c r="F9" s="57"/>
      <c r="G9" s="57"/>
      <c r="H9" s="57"/>
      <c r="I9" s="57"/>
      <c r="J9" s="57"/>
      <c r="K9" s="57"/>
    </row>
    <row r="10" spans="1:11" ht="15" customHeight="1" x14ac:dyDescent="0.25">
      <c r="A10" s="57" t="s">
        <v>63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</row>
    <row r="11" spans="1:11" ht="25.5" customHeight="1" x14ac:dyDescent="0.25">
      <c r="A11" s="59" t="s">
        <v>62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</row>
    <row r="12" spans="1:11" ht="16.5" customHeight="1" x14ac:dyDescent="0.25">
      <c r="A12" s="62" t="s">
        <v>3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</row>
    <row r="13" spans="1:11" ht="37.5" customHeight="1" x14ac:dyDescent="0.25">
      <c r="A13" s="63" t="s">
        <v>4</v>
      </c>
      <c r="B13" s="63" t="s">
        <v>5</v>
      </c>
      <c r="C13" s="63" t="s">
        <v>6</v>
      </c>
      <c r="D13" s="63" t="s">
        <v>7</v>
      </c>
      <c r="E13" s="63"/>
      <c r="F13" s="63"/>
      <c r="G13" s="63"/>
      <c r="H13" s="63"/>
      <c r="I13" s="63"/>
      <c r="J13" s="63"/>
      <c r="K13" s="63"/>
    </row>
    <row r="14" spans="1:11" ht="48.75" customHeight="1" x14ac:dyDescent="0.25">
      <c r="A14" s="63"/>
      <c r="B14" s="63"/>
      <c r="C14" s="63"/>
      <c r="D14" s="32" t="s">
        <v>8</v>
      </c>
      <c r="E14" s="32" t="s">
        <v>9</v>
      </c>
      <c r="F14" s="32" t="s">
        <v>22</v>
      </c>
      <c r="G14" s="32" t="s">
        <v>23</v>
      </c>
      <c r="H14" s="42" t="s">
        <v>24</v>
      </c>
      <c r="I14" s="32" t="s">
        <v>30</v>
      </c>
      <c r="J14" s="32" t="s">
        <v>51</v>
      </c>
      <c r="K14" s="32" t="s">
        <v>10</v>
      </c>
    </row>
    <row r="15" spans="1:11" ht="21" customHeight="1" x14ac:dyDescent="0.25">
      <c r="A15" s="23">
        <v>1</v>
      </c>
      <c r="B15" s="24">
        <v>2</v>
      </c>
      <c r="C15" s="23">
        <v>3</v>
      </c>
      <c r="D15" s="24">
        <v>4</v>
      </c>
      <c r="E15" s="24">
        <v>5</v>
      </c>
      <c r="F15" s="24">
        <v>6</v>
      </c>
      <c r="G15" s="24">
        <v>7</v>
      </c>
      <c r="H15" s="43">
        <v>8</v>
      </c>
      <c r="I15" s="24">
        <v>9</v>
      </c>
      <c r="J15" s="24">
        <v>10</v>
      </c>
      <c r="K15" s="24">
        <v>11</v>
      </c>
    </row>
    <row r="16" spans="1:11" ht="19.5" customHeight="1" x14ac:dyDescent="0.25">
      <c r="A16" s="49" t="s">
        <v>52</v>
      </c>
      <c r="B16" s="52" t="s">
        <v>11</v>
      </c>
      <c r="C16" s="12" t="s">
        <v>12</v>
      </c>
      <c r="D16" s="38">
        <f t="shared" ref="D16:F16" si="0">SUM(D17:D19)</f>
        <v>61939.1</v>
      </c>
      <c r="E16" s="38">
        <f t="shared" si="0"/>
        <v>50503.7</v>
      </c>
      <c r="F16" s="38">
        <f t="shared" si="0"/>
        <v>63680</v>
      </c>
      <c r="G16" s="39">
        <f>SUM(G17:G19)</f>
        <v>71094.599999999991</v>
      </c>
      <c r="H16" s="44">
        <f>SUM(H17:H19)</f>
        <v>87284.2</v>
      </c>
      <c r="I16" s="39">
        <f t="shared" ref="I16:J16" si="1">SUM(I17:I19)</f>
        <v>68310</v>
      </c>
      <c r="J16" s="39">
        <f t="shared" si="1"/>
        <v>70112</v>
      </c>
      <c r="K16" s="38">
        <f>SUM(D16:J16)</f>
        <v>472923.6</v>
      </c>
    </row>
    <row r="17" spans="1:11" s="35" customFormat="1" ht="32.25" customHeight="1" x14ac:dyDescent="0.25">
      <c r="A17" s="50"/>
      <c r="B17" s="54"/>
      <c r="C17" s="46" t="s">
        <v>13</v>
      </c>
      <c r="D17" s="6">
        <v>28424</v>
      </c>
      <c r="E17" s="6">
        <f>E21</f>
        <v>21156.5</v>
      </c>
      <c r="F17" s="6">
        <f t="shared" ref="F17:F19" si="2">F21</f>
        <v>27479</v>
      </c>
      <c r="G17" s="47">
        <f>G21</f>
        <v>37021.599999999999</v>
      </c>
      <c r="H17" s="44">
        <f t="shared" ref="H17:J17" si="3">H21</f>
        <v>32569</v>
      </c>
      <c r="I17" s="47">
        <f t="shared" si="3"/>
        <v>26150</v>
      </c>
      <c r="J17" s="47">
        <f t="shared" si="3"/>
        <v>26662</v>
      </c>
      <c r="K17" s="6">
        <f t="shared" ref="K17:K38" si="4">SUM(D17:J17)</f>
        <v>199462.1</v>
      </c>
    </row>
    <row r="18" spans="1:11" ht="31.5" customHeight="1" x14ac:dyDescent="0.25">
      <c r="A18" s="50"/>
      <c r="B18" s="54"/>
      <c r="C18" s="12" t="s">
        <v>14</v>
      </c>
      <c r="D18" s="38">
        <v>14491.6</v>
      </c>
      <c r="E18" s="38">
        <v>13290.9</v>
      </c>
      <c r="F18" s="38">
        <f>F22+F25</f>
        <v>14729.4</v>
      </c>
      <c r="G18" s="39">
        <f>G22+G25</f>
        <v>16254.699999999999</v>
      </c>
      <c r="H18" s="44">
        <f t="shared" ref="H18:J18" si="5">H22+H25</f>
        <v>54715.199999999997</v>
      </c>
      <c r="I18" s="39">
        <f t="shared" si="5"/>
        <v>42160</v>
      </c>
      <c r="J18" s="39">
        <f t="shared" si="5"/>
        <v>43450</v>
      </c>
      <c r="K18" s="38">
        <f t="shared" si="4"/>
        <v>199091.8</v>
      </c>
    </row>
    <row r="19" spans="1:11" ht="44.25" customHeight="1" x14ac:dyDescent="0.25">
      <c r="A19" s="50"/>
      <c r="B19" s="53"/>
      <c r="C19" s="12" t="s">
        <v>15</v>
      </c>
      <c r="D19" s="38">
        <v>19023.5</v>
      </c>
      <c r="E19" s="38">
        <f>E23</f>
        <v>16056.3</v>
      </c>
      <c r="F19" s="38">
        <f t="shared" si="2"/>
        <v>21471.599999999999</v>
      </c>
      <c r="G19" s="39">
        <f>G23</f>
        <v>17818.3</v>
      </c>
      <c r="H19" s="44">
        <f t="shared" ref="H19:J19" si="6">H23</f>
        <v>0</v>
      </c>
      <c r="I19" s="39">
        <f t="shared" si="6"/>
        <v>0</v>
      </c>
      <c r="J19" s="39">
        <f t="shared" si="6"/>
        <v>0</v>
      </c>
      <c r="K19" s="38">
        <f t="shared" si="4"/>
        <v>74369.7</v>
      </c>
    </row>
    <row r="20" spans="1:11" ht="32.25" customHeight="1" x14ac:dyDescent="0.25">
      <c r="A20" s="50"/>
      <c r="B20" s="52" t="s">
        <v>53</v>
      </c>
      <c r="C20" s="12" t="s">
        <v>12</v>
      </c>
      <c r="D20" s="38">
        <f t="shared" ref="D20:F20" si="7">SUM(D21:D23)</f>
        <v>60379.199999999997</v>
      </c>
      <c r="E20" s="38">
        <f t="shared" si="7"/>
        <v>47503.7</v>
      </c>
      <c r="F20" s="38">
        <f t="shared" si="7"/>
        <v>60630</v>
      </c>
      <c r="G20" s="39">
        <f>SUM(G21:G23)</f>
        <v>67594.599999999991</v>
      </c>
      <c r="H20" s="44">
        <f t="shared" ref="H20:J20" si="8">SUM(H21:H23)</f>
        <v>87284.2</v>
      </c>
      <c r="I20" s="39">
        <f t="shared" si="8"/>
        <v>68310</v>
      </c>
      <c r="J20" s="39">
        <f t="shared" si="8"/>
        <v>70112</v>
      </c>
      <c r="K20" s="38">
        <f t="shared" si="4"/>
        <v>461813.7</v>
      </c>
    </row>
    <row r="21" spans="1:11" ht="34.5" customHeight="1" x14ac:dyDescent="0.25">
      <c r="A21" s="50"/>
      <c r="B21" s="54"/>
      <c r="C21" s="12" t="s">
        <v>13</v>
      </c>
      <c r="D21" s="38">
        <v>26881</v>
      </c>
      <c r="E21" s="38">
        <f>E30</f>
        <v>21156.5</v>
      </c>
      <c r="F21" s="38">
        <f>F30</f>
        <v>27479</v>
      </c>
      <c r="G21" s="39">
        <f>G34</f>
        <v>37021.599999999999</v>
      </c>
      <c r="H21" s="44">
        <f t="shared" ref="H21:J21" si="9">H34</f>
        <v>32569</v>
      </c>
      <c r="I21" s="39">
        <f t="shared" si="9"/>
        <v>26150</v>
      </c>
      <c r="J21" s="39">
        <f t="shared" si="9"/>
        <v>26662</v>
      </c>
      <c r="K21" s="38">
        <f t="shared" si="4"/>
        <v>197919.1</v>
      </c>
    </row>
    <row r="22" spans="1:11" ht="25.5" x14ac:dyDescent="0.25">
      <c r="A22" s="50"/>
      <c r="B22" s="54"/>
      <c r="C22" s="12" t="s">
        <v>14</v>
      </c>
      <c r="D22" s="38">
        <v>14474.7</v>
      </c>
      <c r="E22" s="38">
        <v>10290.9</v>
      </c>
      <c r="F22" s="38">
        <f>F35+F70</f>
        <v>11679.4</v>
      </c>
      <c r="G22" s="39">
        <f>G35+G69</f>
        <v>12754.699999999999</v>
      </c>
      <c r="H22" s="44">
        <f>H35+H69</f>
        <v>54715.199999999997</v>
      </c>
      <c r="I22" s="39">
        <f>I35+I69</f>
        <v>42160</v>
      </c>
      <c r="J22" s="39">
        <f>J35+J69</f>
        <v>43450</v>
      </c>
      <c r="K22" s="38">
        <f t="shared" si="4"/>
        <v>189524.9</v>
      </c>
    </row>
    <row r="23" spans="1:11" ht="38.25" x14ac:dyDescent="0.25">
      <c r="A23" s="50"/>
      <c r="B23" s="53"/>
      <c r="C23" s="12" t="s">
        <v>15</v>
      </c>
      <c r="D23" s="38">
        <v>19023.5</v>
      </c>
      <c r="E23" s="38">
        <f>E32</f>
        <v>16056.3</v>
      </c>
      <c r="F23" s="38">
        <f>F32</f>
        <v>21471.599999999999</v>
      </c>
      <c r="G23" s="39">
        <f>G36</f>
        <v>17818.3</v>
      </c>
      <c r="H23" s="44">
        <f t="shared" ref="H23:J23" si="10">H36</f>
        <v>0</v>
      </c>
      <c r="I23" s="39">
        <f t="shared" si="10"/>
        <v>0</v>
      </c>
      <c r="J23" s="39">
        <f t="shared" si="10"/>
        <v>0</v>
      </c>
      <c r="K23" s="38">
        <f t="shared" si="4"/>
        <v>74369.7</v>
      </c>
    </row>
    <row r="24" spans="1:11" ht="40.5" customHeight="1" x14ac:dyDescent="0.25">
      <c r="A24" s="50"/>
      <c r="B24" s="55" t="s">
        <v>17</v>
      </c>
      <c r="C24" s="12" t="s">
        <v>12</v>
      </c>
      <c r="D24" s="38">
        <v>0</v>
      </c>
      <c r="E24" s="38">
        <v>3000</v>
      </c>
      <c r="F24" s="38">
        <v>3050</v>
      </c>
      <c r="G24" s="39">
        <f>G25</f>
        <v>3500</v>
      </c>
      <c r="H24" s="44">
        <f t="shared" ref="H24:J24" si="11">H25</f>
        <v>0</v>
      </c>
      <c r="I24" s="39">
        <f t="shared" si="11"/>
        <v>0</v>
      </c>
      <c r="J24" s="39">
        <f t="shared" si="11"/>
        <v>0</v>
      </c>
      <c r="K24" s="38">
        <f t="shared" si="4"/>
        <v>9550</v>
      </c>
    </row>
    <row r="25" spans="1:11" ht="30.75" customHeight="1" x14ac:dyDescent="0.25">
      <c r="A25" s="50"/>
      <c r="B25" s="55"/>
      <c r="C25" s="12" t="s">
        <v>18</v>
      </c>
      <c r="D25" s="38">
        <v>0</v>
      </c>
      <c r="E25" s="38">
        <v>3000</v>
      </c>
      <c r="F25" s="38">
        <v>3050</v>
      </c>
      <c r="G25" s="39">
        <f>G38+G71</f>
        <v>3500</v>
      </c>
      <c r="H25" s="44">
        <f>H38+H71</f>
        <v>0</v>
      </c>
      <c r="I25" s="39">
        <f>I38+I71</f>
        <v>0</v>
      </c>
      <c r="J25" s="39">
        <f>J38+J71</f>
        <v>0</v>
      </c>
      <c r="K25" s="38">
        <f t="shared" si="4"/>
        <v>9550</v>
      </c>
    </row>
    <row r="26" spans="1:11" ht="35.25" customHeight="1" x14ac:dyDescent="0.25">
      <c r="A26" s="50"/>
      <c r="B26" s="55" t="s">
        <v>54</v>
      </c>
      <c r="C26" s="12" t="s">
        <v>12</v>
      </c>
      <c r="D26" s="38">
        <f t="shared" ref="D26:F26" si="12">SUM(D27:D28)</f>
        <v>1559.9</v>
      </c>
      <c r="E26" s="38">
        <f t="shared" si="12"/>
        <v>0</v>
      </c>
      <c r="F26" s="38">
        <f t="shared" si="12"/>
        <v>0</v>
      </c>
      <c r="G26" s="39">
        <v>0</v>
      </c>
      <c r="H26" s="44">
        <v>0</v>
      </c>
      <c r="I26" s="39">
        <v>0</v>
      </c>
      <c r="J26" s="39">
        <v>0</v>
      </c>
      <c r="K26" s="38">
        <f t="shared" si="4"/>
        <v>1559.9</v>
      </c>
    </row>
    <row r="27" spans="1:11" ht="25.5" x14ac:dyDescent="0.25">
      <c r="A27" s="50"/>
      <c r="B27" s="55"/>
      <c r="C27" s="12" t="s">
        <v>13</v>
      </c>
      <c r="D27" s="38">
        <f t="shared" ref="D27:F28" si="13">D100</f>
        <v>1543</v>
      </c>
      <c r="E27" s="38">
        <f t="shared" si="13"/>
        <v>0</v>
      </c>
      <c r="F27" s="38">
        <f t="shared" si="13"/>
        <v>0</v>
      </c>
      <c r="G27" s="39">
        <v>0</v>
      </c>
      <c r="H27" s="44">
        <v>0</v>
      </c>
      <c r="I27" s="39">
        <v>0</v>
      </c>
      <c r="J27" s="39">
        <v>0</v>
      </c>
      <c r="K27" s="38">
        <f t="shared" si="4"/>
        <v>1543</v>
      </c>
    </row>
    <row r="28" spans="1:11" ht="45" customHeight="1" x14ac:dyDescent="0.25">
      <c r="A28" s="51"/>
      <c r="B28" s="55"/>
      <c r="C28" s="12" t="s">
        <v>18</v>
      </c>
      <c r="D28" s="38">
        <f t="shared" si="13"/>
        <v>16.899999999999999</v>
      </c>
      <c r="E28" s="38">
        <f t="shared" si="13"/>
        <v>0</v>
      </c>
      <c r="F28" s="38">
        <f t="shared" si="13"/>
        <v>0</v>
      </c>
      <c r="G28" s="39">
        <v>0</v>
      </c>
      <c r="H28" s="44">
        <v>0</v>
      </c>
      <c r="I28" s="39">
        <v>0</v>
      </c>
      <c r="J28" s="39">
        <v>0</v>
      </c>
      <c r="K28" s="38">
        <f t="shared" si="4"/>
        <v>16.899999999999999</v>
      </c>
    </row>
    <row r="29" spans="1:11" ht="21" customHeight="1" x14ac:dyDescent="0.25">
      <c r="A29" s="49" t="s">
        <v>46</v>
      </c>
      <c r="B29" s="52" t="s">
        <v>11</v>
      </c>
      <c r="C29" s="12" t="s">
        <v>12</v>
      </c>
      <c r="D29" s="38">
        <f t="shared" ref="D29:F29" si="14">SUM(D30:D32)</f>
        <v>60329.2</v>
      </c>
      <c r="E29" s="38">
        <f t="shared" si="14"/>
        <v>50453.7</v>
      </c>
      <c r="F29" s="38">
        <f t="shared" si="14"/>
        <v>63630</v>
      </c>
      <c r="G29" s="38">
        <f>SUM(G30:G32)</f>
        <v>70937.7</v>
      </c>
      <c r="H29" s="45">
        <f t="shared" ref="H29:J29" si="15">SUM(H30:H32)</f>
        <v>86802.5</v>
      </c>
      <c r="I29" s="38">
        <f t="shared" si="15"/>
        <v>66873.5</v>
      </c>
      <c r="J29" s="38">
        <f t="shared" si="15"/>
        <v>70112</v>
      </c>
      <c r="K29" s="38">
        <f>SUM(D29:J29)</f>
        <v>469138.6</v>
      </c>
    </row>
    <row r="30" spans="1:11" ht="34.5" customHeight="1" x14ac:dyDescent="0.25">
      <c r="A30" s="50"/>
      <c r="B30" s="54"/>
      <c r="C30" s="12" t="s">
        <v>13</v>
      </c>
      <c r="D30" s="38">
        <v>26881</v>
      </c>
      <c r="E30" s="38">
        <f>E34</f>
        <v>21156.5</v>
      </c>
      <c r="F30" s="38">
        <f t="shared" ref="F30:F32" si="16">F34</f>
        <v>27479</v>
      </c>
      <c r="G30" s="38">
        <f>G34</f>
        <v>37021.599999999999</v>
      </c>
      <c r="H30" s="45">
        <f t="shared" ref="H30:J30" si="17">H34</f>
        <v>32569</v>
      </c>
      <c r="I30" s="38">
        <f t="shared" si="17"/>
        <v>26150</v>
      </c>
      <c r="J30" s="38">
        <f t="shared" si="17"/>
        <v>26662</v>
      </c>
      <c r="K30" s="38">
        <f>SUM(D30:J30)</f>
        <v>197919.1</v>
      </c>
    </row>
    <row r="31" spans="1:11" ht="25.5" x14ac:dyDescent="0.25">
      <c r="A31" s="50"/>
      <c r="B31" s="54"/>
      <c r="C31" s="12" t="s">
        <v>18</v>
      </c>
      <c r="D31" s="38">
        <v>14424.7</v>
      </c>
      <c r="E31" s="38">
        <v>13240.9</v>
      </c>
      <c r="F31" s="38">
        <f>F35+F38</f>
        <v>14679.4</v>
      </c>
      <c r="G31" s="38">
        <f>G35+G38</f>
        <v>16097.8</v>
      </c>
      <c r="H31" s="45">
        <f t="shared" ref="H31:J31" si="18">H35+H38</f>
        <v>54233.5</v>
      </c>
      <c r="I31" s="38">
        <f t="shared" si="18"/>
        <v>40723.5</v>
      </c>
      <c r="J31" s="38">
        <f t="shared" si="18"/>
        <v>43450</v>
      </c>
      <c r="K31" s="38">
        <f t="shared" si="4"/>
        <v>196849.8</v>
      </c>
    </row>
    <row r="32" spans="1:11" ht="41.25" customHeight="1" x14ac:dyDescent="0.25">
      <c r="A32" s="50"/>
      <c r="B32" s="53"/>
      <c r="C32" s="12" t="s">
        <v>15</v>
      </c>
      <c r="D32" s="38">
        <v>19023.5</v>
      </c>
      <c r="E32" s="38">
        <f>E36</f>
        <v>16056.3</v>
      </c>
      <c r="F32" s="38">
        <f t="shared" si="16"/>
        <v>21471.599999999999</v>
      </c>
      <c r="G32" s="38">
        <f>G36</f>
        <v>17818.3</v>
      </c>
      <c r="H32" s="45">
        <f t="shared" ref="H32:J32" si="19">H36</f>
        <v>0</v>
      </c>
      <c r="I32" s="38">
        <f t="shared" si="19"/>
        <v>0</v>
      </c>
      <c r="J32" s="38">
        <f t="shared" si="19"/>
        <v>0</v>
      </c>
      <c r="K32" s="38">
        <f t="shared" si="4"/>
        <v>74369.7</v>
      </c>
    </row>
    <row r="33" spans="1:13" ht="24.75" customHeight="1" x14ac:dyDescent="0.25">
      <c r="A33" s="50"/>
      <c r="B33" s="52" t="s">
        <v>53</v>
      </c>
      <c r="C33" s="12" t="s">
        <v>12</v>
      </c>
      <c r="D33" s="38">
        <f>SUM(D34:D36)</f>
        <v>60329.2</v>
      </c>
      <c r="E33" s="38">
        <f>SUM(E34:E36)</f>
        <v>47453.7</v>
      </c>
      <c r="F33" s="38">
        <f>F34+F35+F36</f>
        <v>60630</v>
      </c>
      <c r="G33" s="38">
        <f>SUM(G34:G36)</f>
        <v>67437.7</v>
      </c>
      <c r="H33" s="45">
        <f t="shared" ref="H33:J33" si="20">SUM(H34:H36)</f>
        <v>86802.5</v>
      </c>
      <c r="I33" s="38">
        <f t="shared" si="20"/>
        <v>66873.5</v>
      </c>
      <c r="J33" s="38">
        <f t="shared" si="20"/>
        <v>70112</v>
      </c>
      <c r="K33" s="38">
        <f t="shared" si="4"/>
        <v>459638.6</v>
      </c>
    </row>
    <row r="34" spans="1:13" ht="29.25" customHeight="1" x14ac:dyDescent="0.25">
      <c r="A34" s="50"/>
      <c r="B34" s="54"/>
      <c r="C34" s="12" t="s">
        <v>13</v>
      </c>
      <c r="D34" s="38">
        <v>26881</v>
      </c>
      <c r="E34" s="38">
        <f>E40</f>
        <v>21156.5</v>
      </c>
      <c r="F34" s="38">
        <f t="shared" ref="F34:F36" si="21">F40</f>
        <v>27479</v>
      </c>
      <c r="G34" s="38">
        <f>G44</f>
        <v>37021.599999999999</v>
      </c>
      <c r="H34" s="45">
        <f t="shared" ref="H34:J34" si="22">H44</f>
        <v>32569</v>
      </c>
      <c r="I34" s="38">
        <f t="shared" si="22"/>
        <v>26150</v>
      </c>
      <c r="J34" s="38">
        <f t="shared" si="22"/>
        <v>26662</v>
      </c>
      <c r="K34" s="38">
        <f t="shared" si="4"/>
        <v>197919.1</v>
      </c>
    </row>
    <row r="35" spans="1:13" ht="29.25" customHeight="1" x14ac:dyDescent="0.25">
      <c r="A35" s="50"/>
      <c r="B35" s="54"/>
      <c r="C35" s="12" t="s">
        <v>18</v>
      </c>
      <c r="D35" s="38">
        <v>14424.7</v>
      </c>
      <c r="E35" s="38">
        <v>10240.9</v>
      </c>
      <c r="F35" s="38">
        <f>F45</f>
        <v>11679.4</v>
      </c>
      <c r="G35" s="38">
        <f>G45</f>
        <v>12597.8</v>
      </c>
      <c r="H35" s="45">
        <f t="shared" ref="H35:J35" si="23">H45</f>
        <v>54233.5</v>
      </c>
      <c r="I35" s="38">
        <f t="shared" si="23"/>
        <v>40723.5</v>
      </c>
      <c r="J35" s="38">
        <f t="shared" si="23"/>
        <v>43450</v>
      </c>
      <c r="K35" s="38">
        <f t="shared" si="4"/>
        <v>187349.8</v>
      </c>
    </row>
    <row r="36" spans="1:13" ht="39.75" customHeight="1" x14ac:dyDescent="0.25">
      <c r="A36" s="50"/>
      <c r="B36" s="53"/>
      <c r="C36" s="12" t="s">
        <v>15</v>
      </c>
      <c r="D36" s="38">
        <v>19023.5</v>
      </c>
      <c r="E36" s="38">
        <f>E42</f>
        <v>16056.3</v>
      </c>
      <c r="F36" s="38">
        <f t="shared" si="21"/>
        <v>21471.599999999999</v>
      </c>
      <c r="G36" s="38">
        <f>G46</f>
        <v>17818.3</v>
      </c>
      <c r="H36" s="45">
        <f t="shared" ref="H36:J36" si="24">H46</f>
        <v>0</v>
      </c>
      <c r="I36" s="38">
        <f t="shared" si="24"/>
        <v>0</v>
      </c>
      <c r="J36" s="38">
        <f t="shared" si="24"/>
        <v>0</v>
      </c>
      <c r="K36" s="38">
        <f t="shared" si="4"/>
        <v>74369.7</v>
      </c>
    </row>
    <row r="37" spans="1:13" ht="27" customHeight="1" x14ac:dyDescent="0.25">
      <c r="A37" s="50"/>
      <c r="B37" s="55" t="s">
        <v>17</v>
      </c>
      <c r="C37" s="12" t="s">
        <v>12</v>
      </c>
      <c r="D37" s="38">
        <v>0</v>
      </c>
      <c r="E37" s="38">
        <v>3000</v>
      </c>
      <c r="F37" s="38">
        <v>3000</v>
      </c>
      <c r="G37" s="38">
        <f>G38</f>
        <v>3500</v>
      </c>
      <c r="H37" s="45">
        <f t="shared" ref="H37:J37" si="25">H38</f>
        <v>0</v>
      </c>
      <c r="I37" s="38">
        <f t="shared" si="25"/>
        <v>0</v>
      </c>
      <c r="J37" s="38">
        <f t="shared" si="25"/>
        <v>0</v>
      </c>
      <c r="K37" s="38">
        <f t="shared" si="4"/>
        <v>9500</v>
      </c>
    </row>
    <row r="38" spans="1:13" ht="29.25" customHeight="1" x14ac:dyDescent="0.25">
      <c r="A38" s="51"/>
      <c r="B38" s="55"/>
      <c r="C38" s="12" t="s">
        <v>18</v>
      </c>
      <c r="D38" s="38">
        <v>0</v>
      </c>
      <c r="E38" s="38">
        <v>3000</v>
      </c>
      <c r="F38" s="38">
        <v>3000</v>
      </c>
      <c r="G38" s="38">
        <f>G48</f>
        <v>3500</v>
      </c>
      <c r="H38" s="45">
        <f t="shared" ref="H38:J38" si="26">H48</f>
        <v>0</v>
      </c>
      <c r="I38" s="38">
        <f t="shared" si="26"/>
        <v>0</v>
      </c>
      <c r="J38" s="38">
        <f t="shared" si="26"/>
        <v>0</v>
      </c>
      <c r="K38" s="38">
        <f t="shared" si="4"/>
        <v>9500</v>
      </c>
    </row>
    <row r="39" spans="1:13" ht="42.75" customHeight="1" x14ac:dyDescent="0.25">
      <c r="A39" s="49" t="s">
        <v>44</v>
      </c>
      <c r="B39" s="55" t="s">
        <v>11</v>
      </c>
      <c r="C39" s="12" t="s">
        <v>12</v>
      </c>
      <c r="D39" s="38">
        <f t="shared" ref="D39" si="27">SUM(D40:D42)</f>
        <v>60329.2</v>
      </c>
      <c r="E39" s="38">
        <f>E40+E41+E42</f>
        <v>50453.7</v>
      </c>
      <c r="F39" s="38">
        <f>F40+F41+F42</f>
        <v>63630</v>
      </c>
      <c r="G39" s="38">
        <f>G43+G47</f>
        <v>70937.7</v>
      </c>
      <c r="H39" s="45">
        <f t="shared" ref="H39:J39" si="28">H43+H47</f>
        <v>86802.5</v>
      </c>
      <c r="I39" s="38">
        <f t="shared" si="28"/>
        <v>66873.5</v>
      </c>
      <c r="J39" s="38">
        <f t="shared" si="28"/>
        <v>70112</v>
      </c>
      <c r="K39" s="38">
        <f>SUM(D39:J39)</f>
        <v>469138.6</v>
      </c>
      <c r="L39" s="35"/>
    </row>
    <row r="40" spans="1:13" ht="54.75" customHeight="1" x14ac:dyDescent="0.25">
      <c r="A40" s="50"/>
      <c r="B40" s="55"/>
      <c r="C40" s="12" t="s">
        <v>13</v>
      </c>
      <c r="D40" s="38">
        <v>26881</v>
      </c>
      <c r="E40" s="38">
        <f>E44</f>
        <v>21156.5</v>
      </c>
      <c r="F40" s="38">
        <f t="shared" ref="F40" si="29">F44</f>
        <v>27479</v>
      </c>
      <c r="G40" s="38">
        <f>G44</f>
        <v>37021.599999999999</v>
      </c>
      <c r="H40" s="45">
        <f>H44</f>
        <v>32569</v>
      </c>
      <c r="I40" s="38">
        <f>I44</f>
        <v>26150</v>
      </c>
      <c r="J40" s="38">
        <f>J44</f>
        <v>26662</v>
      </c>
      <c r="K40" s="38">
        <f t="shared" ref="K40:K106" si="30">SUM(D40:J40)</f>
        <v>197919.1</v>
      </c>
      <c r="L40" s="35"/>
    </row>
    <row r="41" spans="1:13" ht="33.75" customHeight="1" x14ac:dyDescent="0.25">
      <c r="A41" s="50"/>
      <c r="B41" s="55"/>
      <c r="C41" s="12" t="s">
        <v>18</v>
      </c>
      <c r="D41" s="38">
        <v>14424.7</v>
      </c>
      <c r="E41" s="38">
        <v>13240.9</v>
      </c>
      <c r="F41" s="38">
        <f>F45+F48</f>
        <v>14679.4</v>
      </c>
      <c r="G41" s="38">
        <f>G45+G48</f>
        <v>16097.8</v>
      </c>
      <c r="H41" s="45">
        <f t="shared" ref="H41:J41" si="31">H45+H48</f>
        <v>54233.5</v>
      </c>
      <c r="I41" s="38">
        <f t="shared" si="31"/>
        <v>40723.5</v>
      </c>
      <c r="J41" s="38">
        <f t="shared" si="31"/>
        <v>43450</v>
      </c>
      <c r="K41" s="38">
        <f t="shared" si="30"/>
        <v>196849.8</v>
      </c>
      <c r="L41" s="35"/>
      <c r="M41" s="10"/>
    </row>
    <row r="42" spans="1:13" ht="40.5" customHeight="1" x14ac:dyDescent="0.25">
      <c r="A42" s="50"/>
      <c r="B42" s="55"/>
      <c r="C42" s="12" t="s">
        <v>15</v>
      </c>
      <c r="D42" s="38">
        <v>19023.5</v>
      </c>
      <c r="E42" s="38">
        <f>E46</f>
        <v>16056.3</v>
      </c>
      <c r="F42" s="38">
        <f>F61</f>
        <v>21471.599999999999</v>
      </c>
      <c r="G42" s="38">
        <f>G46</f>
        <v>17818.3</v>
      </c>
      <c r="H42" s="45">
        <f t="shared" ref="H42:J42" si="32">H46</f>
        <v>0</v>
      </c>
      <c r="I42" s="38">
        <f t="shared" si="32"/>
        <v>0</v>
      </c>
      <c r="J42" s="38">
        <f t="shared" si="32"/>
        <v>0</v>
      </c>
      <c r="K42" s="38">
        <f t="shared" si="30"/>
        <v>74369.7</v>
      </c>
      <c r="L42" s="35"/>
    </row>
    <row r="43" spans="1:13" ht="38.25" customHeight="1" x14ac:dyDescent="0.25">
      <c r="A43" s="50"/>
      <c r="B43" s="55" t="s">
        <v>53</v>
      </c>
      <c r="C43" s="12" t="s">
        <v>12</v>
      </c>
      <c r="D43" s="38">
        <f t="shared" ref="D43" si="33">SUM(D44:D48)</f>
        <v>60329.2</v>
      </c>
      <c r="E43" s="38">
        <f>E44+E45+E46</f>
        <v>47453.7</v>
      </c>
      <c r="F43" s="38">
        <f>SUM(F44:F46)</f>
        <v>60630</v>
      </c>
      <c r="G43" s="38">
        <f>SUM(G44:G46)</f>
        <v>67437.7</v>
      </c>
      <c r="H43" s="45">
        <f t="shared" ref="H43:J43" si="34">SUM(H44:H46)</f>
        <v>86802.5</v>
      </c>
      <c r="I43" s="38">
        <f t="shared" si="34"/>
        <v>66873.5</v>
      </c>
      <c r="J43" s="38">
        <f t="shared" si="34"/>
        <v>70112</v>
      </c>
      <c r="K43" s="38">
        <f t="shared" si="30"/>
        <v>459638.6</v>
      </c>
      <c r="L43" s="35"/>
    </row>
    <row r="44" spans="1:13" ht="47.25" customHeight="1" x14ac:dyDescent="0.25">
      <c r="A44" s="50"/>
      <c r="B44" s="55"/>
      <c r="C44" s="12" t="s">
        <v>13</v>
      </c>
      <c r="D44" s="38">
        <v>26881</v>
      </c>
      <c r="E44" s="38">
        <f>E56</f>
        <v>21156.5</v>
      </c>
      <c r="F44" s="38">
        <v>27479</v>
      </c>
      <c r="G44" s="38">
        <f>G56</f>
        <v>37021.599999999999</v>
      </c>
      <c r="H44" s="45">
        <f>H56+H65</f>
        <v>32569</v>
      </c>
      <c r="I44" s="38">
        <f t="shared" ref="I44:J44" si="35">I56</f>
        <v>26150</v>
      </c>
      <c r="J44" s="38">
        <f t="shared" si="35"/>
        <v>26662</v>
      </c>
      <c r="K44" s="38">
        <f t="shared" si="30"/>
        <v>197919.1</v>
      </c>
      <c r="L44" s="35"/>
    </row>
    <row r="45" spans="1:13" ht="33" customHeight="1" x14ac:dyDescent="0.25">
      <c r="A45" s="50"/>
      <c r="B45" s="55"/>
      <c r="C45" s="12" t="s">
        <v>18</v>
      </c>
      <c r="D45" s="38">
        <v>14424.7</v>
      </c>
      <c r="E45" s="38">
        <v>10240.9</v>
      </c>
      <c r="F45" s="38">
        <f>F52+F57+F59+F63</f>
        <v>11679.4</v>
      </c>
      <c r="G45" s="38">
        <f>G52+G57+G59+G63</f>
        <v>12597.8</v>
      </c>
      <c r="H45" s="45">
        <f>H52+H57+H59+H63+H66</f>
        <v>54233.5</v>
      </c>
      <c r="I45" s="38">
        <f>I52+I57+I59+I63</f>
        <v>40723.5</v>
      </c>
      <c r="J45" s="38">
        <f>J52+J57+J59+J63</f>
        <v>43450</v>
      </c>
      <c r="K45" s="38">
        <f t="shared" si="30"/>
        <v>187349.8</v>
      </c>
      <c r="L45" s="35"/>
    </row>
    <row r="46" spans="1:13" ht="42" customHeight="1" x14ac:dyDescent="0.25">
      <c r="A46" s="50"/>
      <c r="B46" s="55"/>
      <c r="C46" s="12" t="s">
        <v>15</v>
      </c>
      <c r="D46" s="38">
        <v>19023.5</v>
      </c>
      <c r="E46" s="38">
        <f>E61</f>
        <v>16056.3</v>
      </c>
      <c r="F46" s="38">
        <f>F61</f>
        <v>21471.599999999999</v>
      </c>
      <c r="G46" s="38">
        <f>G61</f>
        <v>17818.3</v>
      </c>
      <c r="H46" s="45">
        <f t="shared" ref="H46:J46" si="36">H61</f>
        <v>0</v>
      </c>
      <c r="I46" s="38">
        <f t="shared" si="36"/>
        <v>0</v>
      </c>
      <c r="J46" s="38">
        <f t="shared" si="36"/>
        <v>0</v>
      </c>
      <c r="K46" s="38">
        <f t="shared" si="30"/>
        <v>74369.7</v>
      </c>
      <c r="L46" s="35"/>
    </row>
    <row r="47" spans="1:13" ht="19.5" customHeight="1" x14ac:dyDescent="0.25">
      <c r="A47" s="50"/>
      <c r="B47" s="55" t="s">
        <v>17</v>
      </c>
      <c r="C47" s="12" t="s">
        <v>12</v>
      </c>
      <c r="D47" s="38">
        <v>0</v>
      </c>
      <c r="E47" s="38">
        <v>3000</v>
      </c>
      <c r="F47" s="38">
        <f>F48</f>
        <v>3000</v>
      </c>
      <c r="G47" s="38">
        <f>G48</f>
        <v>3500</v>
      </c>
      <c r="H47" s="45">
        <f t="shared" ref="H47:J47" si="37">H48</f>
        <v>0</v>
      </c>
      <c r="I47" s="38">
        <f t="shared" si="37"/>
        <v>0</v>
      </c>
      <c r="J47" s="38">
        <f t="shared" si="37"/>
        <v>0</v>
      </c>
      <c r="K47" s="38">
        <f t="shared" si="30"/>
        <v>9500</v>
      </c>
      <c r="L47" s="35"/>
    </row>
    <row r="48" spans="1:13" ht="31.5" customHeight="1" x14ac:dyDescent="0.25">
      <c r="A48" s="51"/>
      <c r="B48" s="55"/>
      <c r="C48" s="12" t="s">
        <v>18</v>
      </c>
      <c r="D48" s="38">
        <v>0</v>
      </c>
      <c r="E48" s="38">
        <v>3000</v>
      </c>
      <c r="F48" s="38">
        <v>3000</v>
      </c>
      <c r="G48" s="38">
        <f>G53</f>
        <v>3500</v>
      </c>
      <c r="H48" s="45">
        <f t="shared" ref="H48:J48" si="38">H53</f>
        <v>0</v>
      </c>
      <c r="I48" s="38">
        <f t="shared" si="38"/>
        <v>0</v>
      </c>
      <c r="J48" s="38">
        <f t="shared" si="38"/>
        <v>0</v>
      </c>
      <c r="K48" s="38">
        <f t="shared" si="30"/>
        <v>9500</v>
      </c>
      <c r="L48" s="35"/>
    </row>
    <row r="49" spans="1:24" ht="30.75" customHeight="1" x14ac:dyDescent="0.25">
      <c r="A49" s="49" t="s">
        <v>55</v>
      </c>
      <c r="B49" s="52" t="s">
        <v>11</v>
      </c>
      <c r="C49" s="12" t="s">
        <v>12</v>
      </c>
      <c r="D49" s="38">
        <v>13911.5</v>
      </c>
      <c r="E49" s="38">
        <v>12771.2</v>
      </c>
      <c r="F49" s="38">
        <f>F50</f>
        <v>14301.8</v>
      </c>
      <c r="G49" s="38">
        <f>G50</f>
        <v>14623.8</v>
      </c>
      <c r="H49" s="45">
        <f t="shared" ref="H49:J49" si="39">H50</f>
        <v>52778.5</v>
      </c>
      <c r="I49" s="38">
        <f t="shared" si="39"/>
        <v>40459.4</v>
      </c>
      <c r="J49" s="38">
        <f t="shared" si="39"/>
        <v>43180.7</v>
      </c>
      <c r="K49" s="38">
        <f t="shared" si="30"/>
        <v>192026.90000000002</v>
      </c>
    </row>
    <row r="50" spans="1:24" ht="30.75" customHeight="1" x14ac:dyDescent="0.25">
      <c r="A50" s="50"/>
      <c r="B50" s="53"/>
      <c r="C50" s="12" t="s">
        <v>18</v>
      </c>
      <c r="D50" s="38">
        <v>13911.5</v>
      </c>
      <c r="E50" s="38">
        <v>12771.2</v>
      </c>
      <c r="F50" s="38">
        <f>F52+F54</f>
        <v>14301.8</v>
      </c>
      <c r="G50" s="38">
        <f>G52+G54</f>
        <v>14623.8</v>
      </c>
      <c r="H50" s="45">
        <f>H52+H54</f>
        <v>52778.5</v>
      </c>
      <c r="I50" s="38">
        <f>I52+I54</f>
        <v>40459.4</v>
      </c>
      <c r="J50" s="38">
        <f>J52+J54</f>
        <v>43180.7</v>
      </c>
      <c r="K50" s="38">
        <f t="shared" si="30"/>
        <v>192026.90000000002</v>
      </c>
    </row>
    <row r="51" spans="1:24" ht="49.5" customHeight="1" x14ac:dyDescent="0.25">
      <c r="A51" s="50"/>
      <c r="B51" s="61" t="s">
        <v>53</v>
      </c>
      <c r="C51" s="12" t="s">
        <v>12</v>
      </c>
      <c r="D51" s="38">
        <v>13911.5</v>
      </c>
      <c r="E51" s="38">
        <f t="shared" ref="E51:G51" si="40">SUM(E52)</f>
        <v>9771.2000000000007</v>
      </c>
      <c r="F51" s="38">
        <f t="shared" si="40"/>
        <v>11301.8</v>
      </c>
      <c r="G51" s="38">
        <f t="shared" si="40"/>
        <v>11123.8</v>
      </c>
      <c r="H51" s="45">
        <f>SUM(H52)</f>
        <v>52778.5</v>
      </c>
      <c r="I51" s="38">
        <f>SUM(I52)</f>
        <v>40459.4</v>
      </c>
      <c r="J51" s="38">
        <f>SUM(J52)</f>
        <v>43180.7</v>
      </c>
      <c r="K51" s="38">
        <f t="shared" si="30"/>
        <v>182526.90000000002</v>
      </c>
      <c r="L51" s="9"/>
    </row>
    <row r="52" spans="1:24" ht="73.5" customHeight="1" x14ac:dyDescent="0.25">
      <c r="A52" s="50"/>
      <c r="B52" s="53"/>
      <c r="C52" s="12" t="s">
        <v>18</v>
      </c>
      <c r="D52" s="38">
        <v>13911.5</v>
      </c>
      <c r="E52" s="38">
        <v>9771.2000000000007</v>
      </c>
      <c r="F52" s="38">
        <v>11301.8</v>
      </c>
      <c r="G52" s="38">
        <v>11123.8</v>
      </c>
      <c r="H52" s="45">
        <v>52778.5</v>
      </c>
      <c r="I52" s="38">
        <v>40459.4</v>
      </c>
      <c r="J52" s="6">
        <v>43180.7</v>
      </c>
      <c r="K52" s="38">
        <f>SUM(D52:J52)</f>
        <v>182526.90000000002</v>
      </c>
      <c r="L52" s="35"/>
      <c r="M52" s="35"/>
      <c r="N52" s="35"/>
      <c r="O52" s="35"/>
      <c r="P52" s="35"/>
      <c r="Q52" s="35"/>
      <c r="R52" s="35"/>
      <c r="S52" s="35"/>
      <c r="T52" s="35"/>
      <c r="U52" s="35"/>
      <c r="V52" s="35"/>
      <c r="W52" s="35"/>
      <c r="X52" s="35"/>
    </row>
    <row r="53" spans="1:24" x14ac:dyDescent="0.25">
      <c r="A53" s="50"/>
      <c r="B53" s="55" t="s">
        <v>17</v>
      </c>
      <c r="C53" s="12" t="s">
        <v>12</v>
      </c>
      <c r="D53" s="38">
        <v>0</v>
      </c>
      <c r="E53" s="38">
        <v>3000</v>
      </c>
      <c r="F53" s="38">
        <v>3000</v>
      </c>
      <c r="G53" s="38">
        <v>3500</v>
      </c>
      <c r="H53" s="45">
        <v>0</v>
      </c>
      <c r="I53" s="38">
        <v>0</v>
      </c>
      <c r="J53" s="38">
        <v>0</v>
      </c>
      <c r="K53" s="38">
        <f t="shared" si="30"/>
        <v>9500</v>
      </c>
    </row>
    <row r="54" spans="1:24" ht="36.75" customHeight="1" x14ac:dyDescent="0.25">
      <c r="A54" s="51"/>
      <c r="B54" s="55"/>
      <c r="C54" s="12" t="s">
        <v>14</v>
      </c>
      <c r="D54" s="38">
        <v>0</v>
      </c>
      <c r="E54" s="38">
        <v>3000</v>
      </c>
      <c r="F54" s="38">
        <v>3000</v>
      </c>
      <c r="G54" s="38">
        <v>3500</v>
      </c>
      <c r="H54" s="45">
        <v>0</v>
      </c>
      <c r="I54" s="38">
        <v>0</v>
      </c>
      <c r="J54" s="38">
        <v>0</v>
      </c>
      <c r="K54" s="38">
        <f t="shared" si="30"/>
        <v>9500</v>
      </c>
    </row>
    <row r="55" spans="1:24" ht="48" customHeight="1" x14ac:dyDescent="0.25">
      <c r="A55" s="49" t="s">
        <v>32</v>
      </c>
      <c r="B55" s="60" t="s">
        <v>53</v>
      </c>
      <c r="C55" s="12" t="s">
        <v>12</v>
      </c>
      <c r="D55" s="38">
        <v>27152.5</v>
      </c>
      <c r="E55" s="38">
        <f>SUM(E56:E57)</f>
        <v>21426.2</v>
      </c>
      <c r="F55" s="38">
        <f>F56+F57</f>
        <v>27756.6</v>
      </c>
      <c r="G55" s="38">
        <f>G56+G57</f>
        <v>37395.599999999999</v>
      </c>
      <c r="H55" s="45">
        <f>H56+H57</f>
        <v>25898</v>
      </c>
      <c r="I55" s="38">
        <f>I56+I57</f>
        <v>26414.1</v>
      </c>
      <c r="J55" s="38">
        <f>J56+J57</f>
        <v>26931.3</v>
      </c>
      <c r="K55" s="38">
        <f>SUM(D55:J55)</f>
        <v>192974.3</v>
      </c>
      <c r="L55" s="19"/>
    </row>
    <row r="56" spans="1:24" s="9" customFormat="1" ht="30" customHeight="1" x14ac:dyDescent="0.25">
      <c r="A56" s="50"/>
      <c r="B56" s="60"/>
      <c r="C56" s="12" t="s">
        <v>13</v>
      </c>
      <c r="D56" s="38">
        <v>26881</v>
      </c>
      <c r="E56" s="38">
        <v>21156.5</v>
      </c>
      <c r="F56" s="38">
        <v>27479</v>
      </c>
      <c r="G56" s="38">
        <v>37021.599999999999</v>
      </c>
      <c r="H56" s="45">
        <v>25639</v>
      </c>
      <c r="I56" s="38">
        <v>26150</v>
      </c>
      <c r="J56" s="38">
        <v>26662</v>
      </c>
      <c r="K56" s="38">
        <f>SUM(D56:J56)</f>
        <v>190989.1</v>
      </c>
      <c r="L56" s="36"/>
      <c r="M56" s="37"/>
    </row>
    <row r="57" spans="1:24" ht="30" customHeight="1" x14ac:dyDescent="0.25">
      <c r="A57" s="51"/>
      <c r="B57" s="60"/>
      <c r="C57" s="12" t="s">
        <v>18</v>
      </c>
      <c r="D57" s="38">
        <v>271.5</v>
      </c>
      <c r="E57" s="38">
        <v>269.7</v>
      </c>
      <c r="F57" s="38">
        <v>277.60000000000002</v>
      </c>
      <c r="G57" s="38">
        <v>374</v>
      </c>
      <c r="H57" s="45">
        <v>259</v>
      </c>
      <c r="I57" s="38">
        <v>264.10000000000002</v>
      </c>
      <c r="J57" s="38">
        <v>269.3</v>
      </c>
      <c r="K57" s="38">
        <f>SUM(D57:J57)</f>
        <v>1985.2</v>
      </c>
      <c r="L57" s="20"/>
      <c r="M57" s="21"/>
    </row>
    <row r="58" spans="1:24" ht="37.5" customHeight="1" x14ac:dyDescent="0.25">
      <c r="A58" s="49" t="s">
        <v>33</v>
      </c>
      <c r="B58" s="52" t="s">
        <v>53</v>
      </c>
      <c r="C58" s="12" t="s">
        <v>12</v>
      </c>
      <c r="D58" s="38">
        <v>241.7</v>
      </c>
      <c r="E58" s="38">
        <v>200</v>
      </c>
      <c r="F58" s="38">
        <f>F59</f>
        <v>0</v>
      </c>
      <c r="G58" s="38">
        <f>G59</f>
        <v>100</v>
      </c>
      <c r="H58" s="45">
        <f t="shared" ref="H58:J58" si="41">H59</f>
        <v>126</v>
      </c>
      <c r="I58" s="40">
        <f t="shared" si="41"/>
        <v>0</v>
      </c>
      <c r="J58" s="40">
        <f t="shared" si="41"/>
        <v>0</v>
      </c>
      <c r="K58" s="38">
        <f t="shared" si="30"/>
        <v>667.7</v>
      </c>
      <c r="L58" s="19"/>
    </row>
    <row r="59" spans="1:24" s="19" customFormat="1" ht="131.25" customHeight="1" x14ac:dyDescent="0.25">
      <c r="A59" s="51"/>
      <c r="B59" s="53"/>
      <c r="C59" s="12" t="s">
        <v>18</v>
      </c>
      <c r="D59" s="38">
        <v>241.7</v>
      </c>
      <c r="E59" s="38">
        <v>200</v>
      </c>
      <c r="F59" s="38">
        <v>0</v>
      </c>
      <c r="G59" s="38">
        <v>100</v>
      </c>
      <c r="H59" s="45">
        <v>126</v>
      </c>
      <c r="I59" s="38">
        <v>0</v>
      </c>
      <c r="J59" s="38">
        <v>0</v>
      </c>
      <c r="K59" s="38">
        <f t="shared" si="30"/>
        <v>667.7</v>
      </c>
    </row>
    <row r="60" spans="1:24" ht="48" customHeight="1" x14ac:dyDescent="0.25">
      <c r="A60" s="49" t="s">
        <v>34</v>
      </c>
      <c r="B60" s="52" t="s">
        <v>53</v>
      </c>
      <c r="C60" s="12" t="s">
        <v>12</v>
      </c>
      <c r="D60" s="38">
        <f>SUM(D61)</f>
        <v>19023.5</v>
      </c>
      <c r="E60" s="38">
        <f>E61</f>
        <v>16056.3</v>
      </c>
      <c r="F60" s="38">
        <f>F61</f>
        <v>21471.599999999999</v>
      </c>
      <c r="G60" s="38">
        <f>G61</f>
        <v>17818.3</v>
      </c>
      <c r="H60" s="45">
        <f t="shared" ref="H60:J60" si="42">H61</f>
        <v>0</v>
      </c>
      <c r="I60" s="38">
        <f t="shared" si="42"/>
        <v>0</v>
      </c>
      <c r="J60" s="38">
        <f t="shared" si="42"/>
        <v>0</v>
      </c>
      <c r="K60" s="38">
        <f t="shared" si="30"/>
        <v>74369.7</v>
      </c>
    </row>
    <row r="61" spans="1:24" ht="40.5" customHeight="1" x14ac:dyDescent="0.25">
      <c r="A61" s="51"/>
      <c r="B61" s="53"/>
      <c r="C61" s="12" t="s">
        <v>26</v>
      </c>
      <c r="D61" s="38">
        <v>19023.5</v>
      </c>
      <c r="E61" s="38">
        <v>16056.3</v>
      </c>
      <c r="F61" s="38">
        <v>21471.599999999999</v>
      </c>
      <c r="G61" s="38">
        <v>17818.3</v>
      </c>
      <c r="H61" s="45">
        <v>0</v>
      </c>
      <c r="I61" s="38">
        <v>0</v>
      </c>
      <c r="J61" s="38">
        <v>0</v>
      </c>
      <c r="K61" s="38">
        <f t="shared" si="30"/>
        <v>74369.7</v>
      </c>
    </row>
    <row r="62" spans="1:24" ht="36.75" customHeight="1" x14ac:dyDescent="0.25">
      <c r="A62" s="49" t="s">
        <v>61</v>
      </c>
      <c r="B62" s="52" t="s">
        <v>53</v>
      </c>
      <c r="C62" s="12" t="s">
        <v>12</v>
      </c>
      <c r="D62" s="38">
        <v>0</v>
      </c>
      <c r="E62" s="38">
        <v>0</v>
      </c>
      <c r="F62" s="38">
        <f>F63</f>
        <v>100</v>
      </c>
      <c r="G62" s="38">
        <f t="shared" ref="G62:J62" si="43">G63</f>
        <v>1000</v>
      </c>
      <c r="H62" s="45">
        <f t="shared" si="43"/>
        <v>1000</v>
      </c>
      <c r="I62" s="38">
        <f t="shared" si="43"/>
        <v>0</v>
      </c>
      <c r="J62" s="38">
        <f t="shared" si="43"/>
        <v>0</v>
      </c>
      <c r="K62" s="38">
        <f t="shared" si="30"/>
        <v>2100</v>
      </c>
    </row>
    <row r="63" spans="1:24" ht="28.5" customHeight="1" x14ac:dyDescent="0.25">
      <c r="A63" s="51"/>
      <c r="B63" s="53"/>
      <c r="C63" s="12" t="s">
        <v>18</v>
      </c>
      <c r="D63" s="38">
        <v>0</v>
      </c>
      <c r="E63" s="38">
        <v>0</v>
      </c>
      <c r="F63" s="38">
        <v>100</v>
      </c>
      <c r="G63" s="38">
        <v>1000</v>
      </c>
      <c r="H63" s="45">
        <v>1000</v>
      </c>
      <c r="I63" s="38">
        <v>0</v>
      </c>
      <c r="J63" s="38">
        <v>0</v>
      </c>
      <c r="K63" s="38">
        <f t="shared" si="30"/>
        <v>2100</v>
      </c>
    </row>
    <row r="64" spans="1:24" s="35" customFormat="1" ht="54.75" customHeight="1" x14ac:dyDescent="0.25">
      <c r="A64" s="52" t="s">
        <v>60</v>
      </c>
      <c r="B64" s="52" t="s">
        <v>53</v>
      </c>
      <c r="C64" s="12" t="s">
        <v>12</v>
      </c>
      <c r="D64" s="38">
        <v>0</v>
      </c>
      <c r="E64" s="38">
        <v>0</v>
      </c>
      <c r="F64" s="38">
        <v>0</v>
      </c>
      <c r="G64" s="38">
        <v>0</v>
      </c>
      <c r="H64" s="45">
        <f>H65+H66</f>
        <v>7000</v>
      </c>
      <c r="I64" s="40">
        <f t="shared" ref="I64:J64" si="44">I65+I66</f>
        <v>0</v>
      </c>
      <c r="J64" s="40">
        <f t="shared" si="44"/>
        <v>0</v>
      </c>
      <c r="K64" s="40">
        <f>SUM(D64:J64)</f>
        <v>7000</v>
      </c>
    </row>
    <row r="65" spans="1:11" s="35" customFormat="1" ht="54.75" customHeight="1" x14ac:dyDescent="0.25">
      <c r="A65" s="54"/>
      <c r="B65" s="54"/>
      <c r="C65" s="12" t="s">
        <v>13</v>
      </c>
      <c r="D65" s="38">
        <v>0</v>
      </c>
      <c r="E65" s="38">
        <v>0</v>
      </c>
      <c r="F65" s="38">
        <v>0</v>
      </c>
      <c r="G65" s="38">
        <v>0</v>
      </c>
      <c r="H65" s="45">
        <v>6930</v>
      </c>
      <c r="I65" s="38">
        <v>0</v>
      </c>
      <c r="J65" s="38">
        <v>0</v>
      </c>
      <c r="K65" s="38">
        <f>SUM(D65:J65)</f>
        <v>6930</v>
      </c>
    </row>
    <row r="66" spans="1:11" s="35" customFormat="1" ht="54.75" customHeight="1" x14ac:dyDescent="0.25">
      <c r="A66" s="53"/>
      <c r="B66" s="53"/>
      <c r="C66" s="12" t="s">
        <v>18</v>
      </c>
      <c r="D66" s="38">
        <v>0</v>
      </c>
      <c r="E66" s="38">
        <v>0</v>
      </c>
      <c r="F66" s="38">
        <v>0</v>
      </c>
      <c r="G66" s="38">
        <v>0</v>
      </c>
      <c r="H66" s="45">
        <v>70</v>
      </c>
      <c r="I66" s="38">
        <v>0</v>
      </c>
      <c r="J66" s="38">
        <v>0</v>
      </c>
      <c r="K66" s="38">
        <f>SUM(D66:J66)</f>
        <v>70</v>
      </c>
    </row>
    <row r="67" spans="1:11" ht="18.75" customHeight="1" x14ac:dyDescent="0.25">
      <c r="A67" s="64" t="s">
        <v>47</v>
      </c>
      <c r="B67" s="52" t="s">
        <v>11</v>
      </c>
      <c r="C67" s="12" t="s">
        <v>12</v>
      </c>
      <c r="D67" s="38">
        <f>D69</f>
        <v>50</v>
      </c>
      <c r="E67" s="38">
        <f>E69</f>
        <v>50</v>
      </c>
      <c r="F67" s="38">
        <f>F69+F71</f>
        <v>50</v>
      </c>
      <c r="G67" s="38">
        <f>G68</f>
        <v>156.9</v>
      </c>
      <c r="H67" s="45">
        <f>H69</f>
        <v>481.7</v>
      </c>
      <c r="I67" s="38">
        <f t="shared" ref="I67:J67" si="45">I69</f>
        <v>1436.5</v>
      </c>
      <c r="J67" s="38">
        <f t="shared" si="45"/>
        <v>0</v>
      </c>
      <c r="K67" s="38">
        <f t="shared" si="30"/>
        <v>2225.1</v>
      </c>
    </row>
    <row r="68" spans="1:11" ht="36" customHeight="1" x14ac:dyDescent="0.25">
      <c r="A68" s="64"/>
      <c r="B68" s="53"/>
      <c r="C68" s="12" t="s">
        <v>18</v>
      </c>
      <c r="D68" s="38">
        <f>D70</f>
        <v>50</v>
      </c>
      <c r="E68" s="38">
        <f>E70</f>
        <v>50</v>
      </c>
      <c r="F68" s="38">
        <f>F70+F72</f>
        <v>50</v>
      </c>
      <c r="G68" s="38">
        <f>G69+G71</f>
        <v>156.9</v>
      </c>
      <c r="H68" s="45">
        <f>H70</f>
        <v>481.7</v>
      </c>
      <c r="I68" s="38">
        <f t="shared" ref="I68:J68" si="46">I70</f>
        <v>1436.5</v>
      </c>
      <c r="J68" s="38">
        <f t="shared" si="46"/>
        <v>0</v>
      </c>
      <c r="K68" s="38">
        <f t="shared" si="30"/>
        <v>2225.1</v>
      </c>
    </row>
    <row r="69" spans="1:11" ht="23.25" customHeight="1" x14ac:dyDescent="0.25">
      <c r="A69" s="64"/>
      <c r="B69" s="55" t="s">
        <v>53</v>
      </c>
      <c r="C69" s="12" t="s">
        <v>12</v>
      </c>
      <c r="D69" s="38">
        <f>D73</f>
        <v>50</v>
      </c>
      <c r="E69" s="38">
        <f>E73</f>
        <v>50</v>
      </c>
      <c r="F69" s="38">
        <f>F75</f>
        <v>0</v>
      </c>
      <c r="G69" s="38">
        <f>G70</f>
        <v>156.9</v>
      </c>
      <c r="H69" s="45">
        <f>H73</f>
        <v>481.7</v>
      </c>
      <c r="I69" s="38">
        <f t="shared" ref="I69:J69" si="47">I73</f>
        <v>1436.5</v>
      </c>
      <c r="J69" s="38">
        <f t="shared" si="47"/>
        <v>0</v>
      </c>
      <c r="K69" s="38">
        <f t="shared" si="30"/>
        <v>2175.1</v>
      </c>
    </row>
    <row r="70" spans="1:11" ht="37.5" customHeight="1" x14ac:dyDescent="0.25">
      <c r="A70" s="64"/>
      <c r="B70" s="55"/>
      <c r="C70" s="12" t="s">
        <v>18</v>
      </c>
      <c r="D70" s="38">
        <f>D74</f>
        <v>50</v>
      </c>
      <c r="E70" s="38">
        <f>E74</f>
        <v>50</v>
      </c>
      <c r="F70" s="38">
        <f>F76</f>
        <v>0</v>
      </c>
      <c r="G70" s="38">
        <f>G75</f>
        <v>156.9</v>
      </c>
      <c r="H70" s="45">
        <f>H74</f>
        <v>481.7</v>
      </c>
      <c r="I70" s="38">
        <f t="shared" ref="I70:J70" si="48">I74</f>
        <v>1436.5</v>
      </c>
      <c r="J70" s="38">
        <f t="shared" si="48"/>
        <v>0</v>
      </c>
      <c r="K70" s="38">
        <f t="shared" si="30"/>
        <v>2175.1</v>
      </c>
    </row>
    <row r="71" spans="1:11" ht="24.75" customHeight="1" x14ac:dyDescent="0.25">
      <c r="A71" s="64"/>
      <c r="B71" s="55" t="s">
        <v>17</v>
      </c>
      <c r="C71" s="12" t="s">
        <v>12</v>
      </c>
      <c r="D71" s="38">
        <v>0</v>
      </c>
      <c r="E71" s="38">
        <v>0</v>
      </c>
      <c r="F71" s="38">
        <f>F72</f>
        <v>50</v>
      </c>
      <c r="G71" s="38">
        <v>0</v>
      </c>
      <c r="H71" s="45">
        <f>H72</f>
        <v>0</v>
      </c>
      <c r="I71" s="38">
        <f t="shared" ref="I71:J71" si="49">I72</f>
        <v>0</v>
      </c>
      <c r="J71" s="38">
        <f t="shared" si="49"/>
        <v>0</v>
      </c>
      <c r="K71" s="38">
        <f t="shared" si="30"/>
        <v>50</v>
      </c>
    </row>
    <row r="72" spans="1:11" ht="33" customHeight="1" x14ac:dyDescent="0.25">
      <c r="A72" s="64"/>
      <c r="B72" s="55"/>
      <c r="C72" s="12" t="s">
        <v>18</v>
      </c>
      <c r="D72" s="38">
        <v>0</v>
      </c>
      <c r="E72" s="38">
        <v>0</v>
      </c>
      <c r="F72" s="38">
        <f>F78</f>
        <v>50</v>
      </c>
      <c r="G72" s="38">
        <v>0</v>
      </c>
      <c r="H72" s="45">
        <f>H78</f>
        <v>0</v>
      </c>
      <c r="I72" s="38">
        <f t="shared" ref="I72:J72" si="50">I78</f>
        <v>0</v>
      </c>
      <c r="J72" s="38">
        <f t="shared" si="50"/>
        <v>0</v>
      </c>
      <c r="K72" s="38">
        <f t="shared" si="30"/>
        <v>50</v>
      </c>
    </row>
    <row r="73" spans="1:11" ht="44.25" customHeight="1" x14ac:dyDescent="0.25">
      <c r="A73" s="49" t="s">
        <v>36</v>
      </c>
      <c r="B73" s="55" t="s">
        <v>11</v>
      </c>
      <c r="C73" s="12" t="s">
        <v>12</v>
      </c>
      <c r="D73" s="38">
        <f>D75</f>
        <v>50</v>
      </c>
      <c r="E73" s="38">
        <f>E75</f>
        <v>50</v>
      </c>
      <c r="F73" s="38">
        <f>F75+F77</f>
        <v>50</v>
      </c>
      <c r="G73" s="38">
        <f>G74</f>
        <v>156.9</v>
      </c>
      <c r="H73" s="45">
        <f>H75</f>
        <v>481.7</v>
      </c>
      <c r="I73" s="38">
        <f t="shared" ref="I73:J73" si="51">I75</f>
        <v>1436.5</v>
      </c>
      <c r="J73" s="38">
        <f t="shared" si="51"/>
        <v>0</v>
      </c>
      <c r="K73" s="38">
        <f t="shared" si="30"/>
        <v>2225.1</v>
      </c>
    </row>
    <row r="74" spans="1:11" ht="32.25" customHeight="1" x14ac:dyDescent="0.25">
      <c r="A74" s="50"/>
      <c r="B74" s="55"/>
      <c r="C74" s="12" t="s">
        <v>18</v>
      </c>
      <c r="D74" s="38">
        <f>D76</f>
        <v>50</v>
      </c>
      <c r="E74" s="38">
        <f>E76</f>
        <v>50</v>
      </c>
      <c r="F74" s="38">
        <f>F76+F78</f>
        <v>50</v>
      </c>
      <c r="G74" s="38">
        <f>G75+G77</f>
        <v>156.9</v>
      </c>
      <c r="H74" s="45">
        <f>H76</f>
        <v>481.7</v>
      </c>
      <c r="I74" s="38">
        <f t="shared" ref="I74:J74" si="52">I76</f>
        <v>1436.5</v>
      </c>
      <c r="J74" s="38">
        <f t="shared" si="52"/>
        <v>0</v>
      </c>
      <c r="K74" s="38">
        <f t="shared" si="30"/>
        <v>2225.1</v>
      </c>
    </row>
    <row r="75" spans="1:11" ht="33" customHeight="1" x14ac:dyDescent="0.25">
      <c r="A75" s="50"/>
      <c r="B75" s="55" t="s">
        <v>53</v>
      </c>
      <c r="C75" s="12" t="s">
        <v>12</v>
      </c>
      <c r="D75" s="38">
        <f t="shared" ref="D75:F76" si="53">D81</f>
        <v>50</v>
      </c>
      <c r="E75" s="38">
        <f t="shared" si="53"/>
        <v>50</v>
      </c>
      <c r="F75" s="38">
        <f t="shared" si="53"/>
        <v>0</v>
      </c>
      <c r="G75" s="38">
        <f>G76</f>
        <v>156.9</v>
      </c>
      <c r="H75" s="45">
        <f t="shared" ref="H75:H77" si="54">H81</f>
        <v>481.7</v>
      </c>
      <c r="I75" s="38">
        <f t="shared" ref="I75:J75" si="55">I81</f>
        <v>1436.5</v>
      </c>
      <c r="J75" s="38">
        <f t="shared" si="55"/>
        <v>0</v>
      </c>
      <c r="K75" s="38">
        <f t="shared" si="30"/>
        <v>2175.1</v>
      </c>
    </row>
    <row r="76" spans="1:11" ht="33" customHeight="1" x14ac:dyDescent="0.25">
      <c r="A76" s="50"/>
      <c r="B76" s="55"/>
      <c r="C76" s="12" t="s">
        <v>18</v>
      </c>
      <c r="D76" s="38">
        <f t="shared" si="53"/>
        <v>50</v>
      </c>
      <c r="E76" s="38">
        <f t="shared" si="53"/>
        <v>50</v>
      </c>
      <c r="F76" s="38">
        <f t="shared" si="53"/>
        <v>0</v>
      </c>
      <c r="G76" s="38">
        <f>G82</f>
        <v>156.9</v>
      </c>
      <c r="H76" s="45">
        <f t="shared" si="54"/>
        <v>481.7</v>
      </c>
      <c r="I76" s="38">
        <f t="shared" ref="I76:J76" si="56">I82</f>
        <v>1436.5</v>
      </c>
      <c r="J76" s="38">
        <f t="shared" si="56"/>
        <v>0</v>
      </c>
      <c r="K76" s="38">
        <f t="shared" si="30"/>
        <v>2175.1</v>
      </c>
    </row>
    <row r="77" spans="1:11" ht="26.25" customHeight="1" x14ac:dyDescent="0.25">
      <c r="A77" s="50"/>
      <c r="B77" s="55" t="s">
        <v>17</v>
      </c>
      <c r="C77" s="12" t="s">
        <v>12</v>
      </c>
      <c r="D77" s="38">
        <v>0</v>
      </c>
      <c r="E77" s="38">
        <v>0</v>
      </c>
      <c r="F77" s="38">
        <f>F83</f>
        <v>50</v>
      </c>
      <c r="G77" s="38">
        <v>0</v>
      </c>
      <c r="H77" s="45">
        <f t="shared" si="54"/>
        <v>0</v>
      </c>
      <c r="I77" s="38">
        <f t="shared" ref="I77:J77" si="57">I83</f>
        <v>0</v>
      </c>
      <c r="J77" s="38">
        <f t="shared" si="57"/>
        <v>0</v>
      </c>
      <c r="K77" s="38">
        <f t="shared" si="30"/>
        <v>50</v>
      </c>
    </row>
    <row r="78" spans="1:11" ht="48.75" customHeight="1" x14ac:dyDescent="0.25">
      <c r="A78" s="51"/>
      <c r="B78" s="55"/>
      <c r="C78" s="12" t="s">
        <v>18</v>
      </c>
      <c r="D78" s="38">
        <v>0</v>
      </c>
      <c r="E78" s="38">
        <v>0</v>
      </c>
      <c r="F78" s="38">
        <f>F84</f>
        <v>50</v>
      </c>
      <c r="G78" s="38">
        <v>0</v>
      </c>
      <c r="H78" s="45">
        <f>H84</f>
        <v>0</v>
      </c>
      <c r="I78" s="38">
        <f t="shared" ref="I78:J78" si="58">I84</f>
        <v>0</v>
      </c>
      <c r="J78" s="38">
        <f t="shared" si="58"/>
        <v>0</v>
      </c>
      <c r="K78" s="38">
        <f t="shared" si="30"/>
        <v>50</v>
      </c>
    </row>
    <row r="79" spans="1:11" ht="18.75" customHeight="1" x14ac:dyDescent="0.25">
      <c r="A79" s="49" t="s">
        <v>37</v>
      </c>
      <c r="B79" s="52" t="s">
        <v>11</v>
      </c>
      <c r="C79" s="12" t="s">
        <v>12</v>
      </c>
      <c r="D79" s="38">
        <f t="shared" ref="D79:G79" si="59">D80</f>
        <v>50</v>
      </c>
      <c r="E79" s="38">
        <f t="shared" si="59"/>
        <v>50</v>
      </c>
      <c r="F79" s="38">
        <f t="shared" si="59"/>
        <v>50</v>
      </c>
      <c r="G79" s="38">
        <f t="shared" si="59"/>
        <v>156.9</v>
      </c>
      <c r="H79" s="45">
        <f>H81</f>
        <v>481.7</v>
      </c>
      <c r="I79" s="38">
        <f t="shared" ref="I79:J79" si="60">I81</f>
        <v>1436.5</v>
      </c>
      <c r="J79" s="38">
        <f t="shared" si="60"/>
        <v>0</v>
      </c>
      <c r="K79" s="38">
        <f>SUM(D79:J79)</f>
        <v>2225.1</v>
      </c>
    </row>
    <row r="80" spans="1:11" ht="40.5" customHeight="1" x14ac:dyDescent="0.25">
      <c r="A80" s="50"/>
      <c r="B80" s="53"/>
      <c r="C80" s="12" t="s">
        <v>18</v>
      </c>
      <c r="D80" s="38">
        <f>D82+D84</f>
        <v>50</v>
      </c>
      <c r="E80" s="38">
        <f>E82+E84</f>
        <v>50</v>
      </c>
      <c r="F80" s="38">
        <f>F82+F84</f>
        <v>50</v>
      </c>
      <c r="G80" s="38">
        <f>G81+G83</f>
        <v>156.9</v>
      </c>
      <c r="H80" s="45">
        <f>H82+H84</f>
        <v>481.7</v>
      </c>
      <c r="I80" s="38">
        <f t="shared" ref="I80:J80" si="61">I82+I84</f>
        <v>1436.5</v>
      </c>
      <c r="J80" s="38">
        <f t="shared" si="61"/>
        <v>0</v>
      </c>
      <c r="K80" s="38">
        <f t="shared" si="30"/>
        <v>2225.1</v>
      </c>
    </row>
    <row r="81" spans="1:12" ht="50.25" customHeight="1" x14ac:dyDescent="0.25">
      <c r="A81" s="50"/>
      <c r="B81" s="55" t="s">
        <v>53</v>
      </c>
      <c r="C81" s="12" t="s">
        <v>12</v>
      </c>
      <c r="D81" s="38">
        <f t="shared" ref="D81:J81" si="62">D82</f>
        <v>50</v>
      </c>
      <c r="E81" s="38">
        <f t="shared" si="62"/>
        <v>50</v>
      </c>
      <c r="F81" s="38">
        <f t="shared" si="62"/>
        <v>0</v>
      </c>
      <c r="G81" s="38">
        <f t="shared" si="62"/>
        <v>156.9</v>
      </c>
      <c r="H81" s="45">
        <f t="shared" si="62"/>
        <v>481.7</v>
      </c>
      <c r="I81" s="38">
        <f t="shared" si="62"/>
        <v>1436.5</v>
      </c>
      <c r="J81" s="38">
        <f t="shared" si="62"/>
        <v>0</v>
      </c>
      <c r="K81" s="38">
        <f t="shared" si="30"/>
        <v>2175.1</v>
      </c>
    </row>
    <row r="82" spans="1:12" ht="35.25" customHeight="1" x14ac:dyDescent="0.25">
      <c r="A82" s="50"/>
      <c r="B82" s="55"/>
      <c r="C82" s="12" t="s">
        <v>18</v>
      </c>
      <c r="D82" s="38">
        <v>50</v>
      </c>
      <c r="E82" s="38">
        <v>50</v>
      </c>
      <c r="F82" s="38">
        <v>0</v>
      </c>
      <c r="G82" s="38">
        <v>156.9</v>
      </c>
      <c r="H82" s="44">
        <v>481.7</v>
      </c>
      <c r="I82" s="39">
        <v>1436.5</v>
      </c>
      <c r="J82" s="47">
        <v>0</v>
      </c>
      <c r="K82" s="38">
        <f t="shared" si="30"/>
        <v>2175.1</v>
      </c>
      <c r="L82" s="48"/>
    </row>
    <row r="83" spans="1:12" ht="27" customHeight="1" x14ac:dyDescent="0.25">
      <c r="A83" s="50"/>
      <c r="B83" s="55" t="s">
        <v>17</v>
      </c>
      <c r="C83" s="12" t="s">
        <v>12</v>
      </c>
      <c r="D83" s="38">
        <v>0</v>
      </c>
      <c r="E83" s="38">
        <v>0</v>
      </c>
      <c r="F83" s="38">
        <f>F84</f>
        <v>50</v>
      </c>
      <c r="G83" s="38">
        <v>0</v>
      </c>
      <c r="H83" s="45">
        <f>H84</f>
        <v>0</v>
      </c>
      <c r="I83" s="38">
        <f>I84</f>
        <v>0</v>
      </c>
      <c r="J83" s="38">
        <v>0</v>
      </c>
      <c r="K83" s="38">
        <f t="shared" si="30"/>
        <v>50</v>
      </c>
    </row>
    <row r="84" spans="1:12" ht="37.5" customHeight="1" x14ac:dyDescent="0.25">
      <c r="A84" s="51"/>
      <c r="B84" s="55"/>
      <c r="C84" s="12" t="s">
        <v>18</v>
      </c>
      <c r="D84" s="38">
        <v>0</v>
      </c>
      <c r="E84" s="38">
        <v>0</v>
      </c>
      <c r="F84" s="38">
        <v>50</v>
      </c>
      <c r="G84" s="38">
        <v>0</v>
      </c>
      <c r="H84" s="45">
        <v>0</v>
      </c>
      <c r="I84" s="38">
        <v>0</v>
      </c>
      <c r="J84" s="38">
        <v>0</v>
      </c>
      <c r="K84" s="38">
        <f t="shared" si="30"/>
        <v>50</v>
      </c>
    </row>
    <row r="85" spans="1:12" ht="33" customHeight="1" x14ac:dyDescent="0.25">
      <c r="A85" s="49" t="s">
        <v>56</v>
      </c>
      <c r="B85" s="52" t="s">
        <v>11</v>
      </c>
      <c r="C85" s="12" t="s">
        <v>12</v>
      </c>
      <c r="D85" s="38">
        <v>0</v>
      </c>
      <c r="E85" s="38">
        <v>0</v>
      </c>
      <c r="F85" s="38">
        <v>0</v>
      </c>
      <c r="G85" s="38">
        <v>0</v>
      </c>
      <c r="H85" s="45">
        <v>0</v>
      </c>
      <c r="I85" s="40">
        <v>0</v>
      </c>
      <c r="J85" s="40">
        <v>0</v>
      </c>
      <c r="K85" s="38">
        <f t="shared" si="30"/>
        <v>0</v>
      </c>
    </row>
    <row r="86" spans="1:12" ht="27.75" customHeight="1" x14ac:dyDescent="0.25">
      <c r="A86" s="50"/>
      <c r="B86" s="53"/>
      <c r="C86" s="12" t="s">
        <v>14</v>
      </c>
      <c r="D86" s="38">
        <v>0</v>
      </c>
      <c r="E86" s="38">
        <v>0</v>
      </c>
      <c r="F86" s="38">
        <v>0</v>
      </c>
      <c r="G86" s="38">
        <v>0</v>
      </c>
      <c r="H86" s="45">
        <v>0</v>
      </c>
      <c r="I86" s="40">
        <v>0</v>
      </c>
      <c r="J86" s="40">
        <v>0</v>
      </c>
      <c r="K86" s="38">
        <f t="shared" si="30"/>
        <v>0</v>
      </c>
    </row>
    <row r="87" spans="1:12" ht="33" customHeight="1" x14ac:dyDescent="0.25">
      <c r="A87" s="50"/>
      <c r="B87" s="55" t="s">
        <v>53</v>
      </c>
      <c r="C87" s="12" t="s">
        <v>12</v>
      </c>
      <c r="D87" s="38">
        <v>0</v>
      </c>
      <c r="E87" s="38">
        <v>0</v>
      </c>
      <c r="F87" s="38">
        <v>0</v>
      </c>
      <c r="G87" s="38">
        <v>0</v>
      </c>
      <c r="H87" s="45">
        <v>0</v>
      </c>
      <c r="I87" s="40">
        <v>0</v>
      </c>
      <c r="J87" s="40">
        <v>0</v>
      </c>
      <c r="K87" s="38">
        <f t="shared" si="30"/>
        <v>0</v>
      </c>
    </row>
    <row r="88" spans="1:12" ht="28.5" customHeight="1" x14ac:dyDescent="0.25">
      <c r="A88" s="50"/>
      <c r="B88" s="55"/>
      <c r="C88" s="12" t="s">
        <v>14</v>
      </c>
      <c r="D88" s="38">
        <v>0</v>
      </c>
      <c r="E88" s="38">
        <v>0</v>
      </c>
      <c r="F88" s="38">
        <v>0</v>
      </c>
      <c r="G88" s="38">
        <v>0</v>
      </c>
      <c r="H88" s="45">
        <v>0</v>
      </c>
      <c r="I88" s="40">
        <v>0</v>
      </c>
      <c r="J88" s="40">
        <v>0</v>
      </c>
      <c r="K88" s="38">
        <f t="shared" si="30"/>
        <v>0</v>
      </c>
    </row>
    <row r="89" spans="1:12" ht="30.75" customHeight="1" x14ac:dyDescent="0.25">
      <c r="A89" s="50"/>
      <c r="B89" s="55" t="s">
        <v>17</v>
      </c>
      <c r="C89" s="12" t="s">
        <v>12</v>
      </c>
      <c r="D89" s="38">
        <v>0</v>
      </c>
      <c r="E89" s="38">
        <v>0</v>
      </c>
      <c r="F89" s="38">
        <v>0</v>
      </c>
      <c r="G89" s="38">
        <v>0</v>
      </c>
      <c r="H89" s="45">
        <v>0</v>
      </c>
      <c r="I89" s="40">
        <v>0</v>
      </c>
      <c r="J89" s="40">
        <v>0</v>
      </c>
      <c r="K89" s="38">
        <f t="shared" si="30"/>
        <v>0</v>
      </c>
    </row>
    <row r="90" spans="1:12" ht="27.75" customHeight="1" x14ac:dyDescent="0.25">
      <c r="A90" s="51"/>
      <c r="B90" s="55"/>
      <c r="C90" s="12" t="s">
        <v>14</v>
      </c>
      <c r="D90" s="38">
        <v>0</v>
      </c>
      <c r="E90" s="38">
        <v>0</v>
      </c>
      <c r="F90" s="38">
        <v>0</v>
      </c>
      <c r="G90" s="38">
        <v>0</v>
      </c>
      <c r="H90" s="45">
        <v>0</v>
      </c>
      <c r="I90" s="40">
        <v>0</v>
      </c>
      <c r="J90" s="40">
        <v>0</v>
      </c>
      <c r="K90" s="38">
        <f t="shared" si="30"/>
        <v>0</v>
      </c>
    </row>
    <row r="91" spans="1:12" ht="27.75" customHeight="1" x14ac:dyDescent="0.25">
      <c r="A91" s="49" t="s">
        <v>39</v>
      </c>
      <c r="B91" s="55" t="s">
        <v>53</v>
      </c>
      <c r="C91" s="12" t="s">
        <v>12</v>
      </c>
      <c r="D91" s="38"/>
      <c r="E91" s="38"/>
      <c r="F91" s="38"/>
      <c r="G91" s="38"/>
      <c r="H91" s="45"/>
      <c r="I91" s="40"/>
      <c r="J91" s="40"/>
      <c r="K91" s="38">
        <f t="shared" si="30"/>
        <v>0</v>
      </c>
    </row>
    <row r="92" spans="1:12" ht="75.75" customHeight="1" x14ac:dyDescent="0.25">
      <c r="A92" s="51"/>
      <c r="B92" s="55"/>
      <c r="C92" s="12" t="s">
        <v>14</v>
      </c>
      <c r="D92" s="38"/>
      <c r="E92" s="38"/>
      <c r="F92" s="38"/>
      <c r="G92" s="38"/>
      <c r="H92" s="45"/>
      <c r="I92" s="40"/>
      <c r="J92" s="40"/>
      <c r="K92" s="38">
        <f t="shared" si="30"/>
        <v>0</v>
      </c>
    </row>
    <row r="93" spans="1:12" ht="30.75" customHeight="1" x14ac:dyDescent="0.25">
      <c r="A93" s="49" t="s">
        <v>40</v>
      </c>
      <c r="B93" s="55" t="s">
        <v>11</v>
      </c>
      <c r="C93" s="12" t="s">
        <v>12</v>
      </c>
      <c r="D93" s="38">
        <f>SUM(D94:D95)</f>
        <v>1559.9</v>
      </c>
      <c r="E93" s="38">
        <v>0</v>
      </c>
      <c r="F93" s="38">
        <v>0</v>
      </c>
      <c r="G93" s="38">
        <v>0</v>
      </c>
      <c r="H93" s="45">
        <v>0</v>
      </c>
      <c r="I93" s="38">
        <v>0</v>
      </c>
      <c r="J93" s="38">
        <v>0</v>
      </c>
      <c r="K93" s="38">
        <f t="shared" si="30"/>
        <v>1559.9</v>
      </c>
    </row>
    <row r="94" spans="1:12" ht="32.25" customHeight="1" x14ac:dyDescent="0.25">
      <c r="A94" s="50"/>
      <c r="B94" s="55"/>
      <c r="C94" s="12" t="s">
        <v>13</v>
      </c>
      <c r="D94" s="38">
        <f t="shared" ref="D94:E94" si="63">D103</f>
        <v>1543</v>
      </c>
      <c r="E94" s="38">
        <f t="shared" si="63"/>
        <v>0</v>
      </c>
      <c r="F94" s="38">
        <v>0</v>
      </c>
      <c r="G94" s="38">
        <v>0</v>
      </c>
      <c r="H94" s="45">
        <v>0</v>
      </c>
      <c r="I94" s="38">
        <v>0</v>
      </c>
      <c r="J94" s="38">
        <v>0</v>
      </c>
      <c r="K94" s="38">
        <f t="shared" si="30"/>
        <v>1543</v>
      </c>
    </row>
    <row r="95" spans="1:12" ht="35.25" customHeight="1" x14ac:dyDescent="0.25">
      <c r="A95" s="50"/>
      <c r="B95" s="55"/>
      <c r="C95" s="12" t="s">
        <v>18</v>
      </c>
      <c r="D95" s="38">
        <v>16.899999999999999</v>
      </c>
      <c r="E95" s="38">
        <v>0</v>
      </c>
      <c r="F95" s="38">
        <v>0</v>
      </c>
      <c r="G95" s="38">
        <v>0</v>
      </c>
      <c r="H95" s="45">
        <v>0</v>
      </c>
      <c r="I95" s="38">
        <v>0</v>
      </c>
      <c r="J95" s="38">
        <v>0</v>
      </c>
      <c r="K95" s="38">
        <f t="shared" si="30"/>
        <v>16.899999999999999</v>
      </c>
    </row>
    <row r="96" spans="1:12" ht="42" customHeight="1" x14ac:dyDescent="0.25">
      <c r="A96" s="50"/>
      <c r="B96" s="63" t="s">
        <v>53</v>
      </c>
      <c r="C96" s="12" t="s">
        <v>12</v>
      </c>
      <c r="D96" s="38">
        <v>0</v>
      </c>
      <c r="E96" s="38">
        <v>0</v>
      </c>
      <c r="F96" s="38">
        <v>0</v>
      </c>
      <c r="G96" s="38">
        <v>0</v>
      </c>
      <c r="H96" s="45">
        <v>0</v>
      </c>
      <c r="I96" s="38">
        <v>0</v>
      </c>
      <c r="J96" s="38">
        <v>0</v>
      </c>
      <c r="K96" s="38">
        <f t="shared" si="30"/>
        <v>0</v>
      </c>
    </row>
    <row r="97" spans="1:11" ht="48.75" customHeight="1" x14ac:dyDescent="0.25">
      <c r="A97" s="50"/>
      <c r="B97" s="63"/>
      <c r="C97" s="12" t="s">
        <v>13</v>
      </c>
      <c r="D97" s="38">
        <f>D106</f>
        <v>0</v>
      </c>
      <c r="E97" s="38">
        <f t="shared" ref="E97:E101" si="64">E106</f>
        <v>0</v>
      </c>
      <c r="F97" s="38">
        <v>0</v>
      </c>
      <c r="G97" s="38">
        <v>0</v>
      </c>
      <c r="H97" s="45">
        <v>0</v>
      </c>
      <c r="I97" s="38">
        <v>0</v>
      </c>
      <c r="J97" s="38">
        <v>0</v>
      </c>
      <c r="K97" s="38">
        <f t="shared" si="30"/>
        <v>0</v>
      </c>
    </row>
    <row r="98" spans="1:11" ht="40.5" customHeight="1" x14ac:dyDescent="0.25">
      <c r="A98" s="50"/>
      <c r="B98" s="63"/>
      <c r="C98" s="12" t="s">
        <v>18</v>
      </c>
      <c r="D98" s="38">
        <v>0</v>
      </c>
      <c r="E98" s="38">
        <v>0</v>
      </c>
      <c r="F98" s="38">
        <v>0</v>
      </c>
      <c r="G98" s="38">
        <v>0</v>
      </c>
      <c r="H98" s="45">
        <v>0</v>
      </c>
      <c r="I98" s="38">
        <v>0</v>
      </c>
      <c r="J98" s="38">
        <v>0</v>
      </c>
      <c r="K98" s="38">
        <f t="shared" si="30"/>
        <v>0</v>
      </c>
    </row>
    <row r="99" spans="1:11" ht="35.25" customHeight="1" x14ac:dyDescent="0.25">
      <c r="A99" s="50"/>
      <c r="B99" s="52" t="s">
        <v>54</v>
      </c>
      <c r="C99" s="12" t="s">
        <v>12</v>
      </c>
      <c r="D99" s="38">
        <f>D108</f>
        <v>1559.9</v>
      </c>
      <c r="E99" s="38">
        <f t="shared" si="64"/>
        <v>0</v>
      </c>
      <c r="F99" s="38">
        <f t="shared" ref="F99:I101" si="65">F108</f>
        <v>0</v>
      </c>
      <c r="G99" s="38">
        <f t="shared" si="65"/>
        <v>0</v>
      </c>
      <c r="H99" s="45">
        <f t="shared" si="65"/>
        <v>0</v>
      </c>
      <c r="I99" s="38">
        <f t="shared" si="65"/>
        <v>0</v>
      </c>
      <c r="J99" s="38">
        <f t="shared" ref="J99" si="66">J108</f>
        <v>0</v>
      </c>
      <c r="K99" s="38">
        <f t="shared" si="30"/>
        <v>1559.9</v>
      </c>
    </row>
    <row r="100" spans="1:11" ht="38.25" customHeight="1" x14ac:dyDescent="0.25">
      <c r="A100" s="50"/>
      <c r="B100" s="54"/>
      <c r="C100" s="12" t="s">
        <v>13</v>
      </c>
      <c r="D100" s="38">
        <f>D109</f>
        <v>1543</v>
      </c>
      <c r="E100" s="38">
        <f t="shared" si="64"/>
        <v>0</v>
      </c>
      <c r="F100" s="38">
        <f t="shared" si="65"/>
        <v>0</v>
      </c>
      <c r="G100" s="38">
        <f t="shared" si="65"/>
        <v>0</v>
      </c>
      <c r="H100" s="45">
        <f t="shared" si="65"/>
        <v>0</v>
      </c>
      <c r="I100" s="38">
        <f t="shared" si="65"/>
        <v>0</v>
      </c>
      <c r="J100" s="38">
        <f t="shared" ref="J100" si="67">J109</f>
        <v>0</v>
      </c>
      <c r="K100" s="38">
        <f t="shared" si="30"/>
        <v>1543</v>
      </c>
    </row>
    <row r="101" spans="1:11" ht="53.25" customHeight="1" x14ac:dyDescent="0.25">
      <c r="A101" s="51"/>
      <c r="B101" s="53"/>
      <c r="C101" s="12" t="s">
        <v>18</v>
      </c>
      <c r="D101" s="38">
        <f>D110</f>
        <v>16.899999999999999</v>
      </c>
      <c r="E101" s="38">
        <f t="shared" si="64"/>
        <v>0</v>
      </c>
      <c r="F101" s="38">
        <f t="shared" si="65"/>
        <v>0</v>
      </c>
      <c r="G101" s="38">
        <f t="shared" si="65"/>
        <v>0</v>
      </c>
      <c r="H101" s="45">
        <f t="shared" si="65"/>
        <v>0</v>
      </c>
      <c r="I101" s="38">
        <f t="shared" si="65"/>
        <v>0</v>
      </c>
      <c r="J101" s="38">
        <f t="shared" ref="J101" si="68">J110</f>
        <v>0</v>
      </c>
      <c r="K101" s="38">
        <f t="shared" si="30"/>
        <v>16.899999999999999</v>
      </c>
    </row>
    <row r="102" spans="1:11" ht="31.5" customHeight="1" x14ac:dyDescent="0.25">
      <c r="A102" s="49" t="s">
        <v>41</v>
      </c>
      <c r="B102" s="52" t="s">
        <v>11</v>
      </c>
      <c r="C102" s="12" t="s">
        <v>12</v>
      </c>
      <c r="D102" s="38">
        <f>SUM(D103:D104)</f>
        <v>1559.9</v>
      </c>
      <c r="E102" s="38">
        <v>0</v>
      </c>
      <c r="F102" s="38">
        <v>0</v>
      </c>
      <c r="G102" s="38">
        <v>0</v>
      </c>
      <c r="H102" s="45">
        <v>0</v>
      </c>
      <c r="I102" s="38">
        <v>0</v>
      </c>
      <c r="J102" s="38">
        <v>0</v>
      </c>
      <c r="K102" s="38">
        <f t="shared" si="30"/>
        <v>1559.9</v>
      </c>
    </row>
    <row r="103" spans="1:11" ht="32.25" customHeight="1" x14ac:dyDescent="0.25">
      <c r="A103" s="50"/>
      <c r="B103" s="54"/>
      <c r="C103" s="12" t="s">
        <v>13</v>
      </c>
      <c r="D103" s="38">
        <f t="shared" ref="D103:E103" si="69">D106+D109</f>
        <v>1543</v>
      </c>
      <c r="E103" s="38">
        <f t="shared" si="69"/>
        <v>0</v>
      </c>
      <c r="F103" s="38">
        <v>0</v>
      </c>
      <c r="G103" s="38">
        <v>0</v>
      </c>
      <c r="H103" s="45">
        <v>0</v>
      </c>
      <c r="I103" s="38">
        <v>0</v>
      </c>
      <c r="J103" s="38">
        <v>0</v>
      </c>
      <c r="K103" s="38">
        <f t="shared" si="30"/>
        <v>1543</v>
      </c>
    </row>
    <row r="104" spans="1:11" ht="39.75" customHeight="1" x14ac:dyDescent="0.25">
      <c r="A104" s="50"/>
      <c r="B104" s="53"/>
      <c r="C104" s="12" t="s">
        <v>18</v>
      </c>
      <c r="D104" s="38">
        <v>16.899999999999999</v>
      </c>
      <c r="E104" s="38">
        <v>0</v>
      </c>
      <c r="F104" s="38">
        <v>0</v>
      </c>
      <c r="G104" s="38">
        <v>0</v>
      </c>
      <c r="H104" s="45">
        <v>0</v>
      </c>
      <c r="I104" s="38">
        <v>0</v>
      </c>
      <c r="J104" s="38">
        <v>0</v>
      </c>
      <c r="K104" s="38">
        <f t="shared" si="30"/>
        <v>16.899999999999999</v>
      </c>
    </row>
    <row r="105" spans="1:11" ht="77.25" customHeight="1" x14ac:dyDescent="0.25">
      <c r="A105" s="50"/>
      <c r="B105" s="55" t="s">
        <v>53</v>
      </c>
      <c r="C105" s="12" t="s">
        <v>21</v>
      </c>
      <c r="D105" s="38">
        <v>0</v>
      </c>
      <c r="E105" s="38">
        <v>0</v>
      </c>
      <c r="F105" s="38">
        <v>0</v>
      </c>
      <c r="G105" s="38">
        <v>0</v>
      </c>
      <c r="H105" s="45">
        <v>0</v>
      </c>
      <c r="I105" s="38">
        <v>0</v>
      </c>
      <c r="J105" s="38">
        <v>0</v>
      </c>
      <c r="K105" s="38">
        <f t="shared" si="30"/>
        <v>0</v>
      </c>
    </row>
    <row r="106" spans="1:11" ht="55.5" customHeight="1" x14ac:dyDescent="0.25">
      <c r="A106" s="50"/>
      <c r="B106" s="55"/>
      <c r="C106" s="12" t="s">
        <v>13</v>
      </c>
      <c r="D106" s="38">
        <f>D112</f>
        <v>0</v>
      </c>
      <c r="E106" s="38">
        <f>E112</f>
        <v>0</v>
      </c>
      <c r="F106" s="38">
        <v>0</v>
      </c>
      <c r="G106" s="38">
        <v>0</v>
      </c>
      <c r="H106" s="45">
        <v>0</v>
      </c>
      <c r="I106" s="38">
        <v>0</v>
      </c>
      <c r="J106" s="38">
        <v>0</v>
      </c>
      <c r="K106" s="38">
        <f t="shared" si="30"/>
        <v>0</v>
      </c>
    </row>
    <row r="107" spans="1:11" ht="40.5" customHeight="1" x14ac:dyDescent="0.25">
      <c r="A107" s="50"/>
      <c r="B107" s="55"/>
      <c r="C107" s="12" t="s">
        <v>18</v>
      </c>
      <c r="D107" s="38">
        <v>0</v>
      </c>
      <c r="E107" s="38">
        <v>0</v>
      </c>
      <c r="F107" s="38">
        <v>0</v>
      </c>
      <c r="G107" s="38">
        <v>0</v>
      </c>
      <c r="H107" s="45">
        <v>0</v>
      </c>
      <c r="I107" s="38">
        <v>0</v>
      </c>
      <c r="J107" s="38">
        <v>0</v>
      </c>
      <c r="K107" s="38">
        <f t="shared" ref="K107:K116" si="70">SUM(D107:J107)</f>
        <v>0</v>
      </c>
    </row>
    <row r="108" spans="1:11" x14ac:dyDescent="0.25">
      <c r="A108" s="50"/>
      <c r="B108" s="55" t="s">
        <v>54</v>
      </c>
      <c r="C108" s="12" t="s">
        <v>12</v>
      </c>
      <c r="D108" s="38">
        <f t="shared" ref="D108:I108" si="71">D109+D110</f>
        <v>1559.9</v>
      </c>
      <c r="E108" s="38">
        <f t="shared" si="71"/>
        <v>0</v>
      </c>
      <c r="F108" s="38">
        <f t="shared" si="71"/>
        <v>0</v>
      </c>
      <c r="G108" s="38">
        <f t="shared" si="71"/>
        <v>0</v>
      </c>
      <c r="H108" s="45">
        <f t="shared" si="71"/>
        <v>0</v>
      </c>
      <c r="I108" s="38">
        <f t="shared" si="71"/>
        <v>0</v>
      </c>
      <c r="J108" s="38">
        <f t="shared" ref="J108" si="72">J109+J110</f>
        <v>0</v>
      </c>
      <c r="K108" s="38">
        <f t="shared" si="70"/>
        <v>1559.9</v>
      </c>
    </row>
    <row r="109" spans="1:11" ht="33.75" customHeight="1" x14ac:dyDescent="0.25">
      <c r="A109" s="50"/>
      <c r="B109" s="55"/>
      <c r="C109" s="12" t="s">
        <v>13</v>
      </c>
      <c r="D109" s="38">
        <f t="shared" ref="D109:I110" si="73">D115</f>
        <v>1543</v>
      </c>
      <c r="E109" s="38">
        <f t="shared" si="73"/>
        <v>0</v>
      </c>
      <c r="F109" s="38">
        <f t="shared" si="73"/>
        <v>0</v>
      </c>
      <c r="G109" s="38">
        <f t="shared" si="73"/>
        <v>0</v>
      </c>
      <c r="H109" s="45">
        <f t="shared" si="73"/>
        <v>0</v>
      </c>
      <c r="I109" s="38">
        <f t="shared" si="73"/>
        <v>0</v>
      </c>
      <c r="J109" s="38">
        <f t="shared" ref="J109" si="74">J115</f>
        <v>0</v>
      </c>
      <c r="K109" s="38">
        <f t="shared" si="70"/>
        <v>1543</v>
      </c>
    </row>
    <row r="110" spans="1:11" ht="81" customHeight="1" x14ac:dyDescent="0.25">
      <c r="A110" s="51"/>
      <c r="B110" s="55"/>
      <c r="C110" s="12" t="s">
        <v>18</v>
      </c>
      <c r="D110" s="38">
        <f t="shared" si="73"/>
        <v>16.899999999999999</v>
      </c>
      <c r="E110" s="38">
        <f t="shared" si="73"/>
        <v>0</v>
      </c>
      <c r="F110" s="38">
        <f t="shared" si="73"/>
        <v>0</v>
      </c>
      <c r="G110" s="38">
        <f t="shared" si="73"/>
        <v>0</v>
      </c>
      <c r="H110" s="45">
        <f t="shared" si="73"/>
        <v>0</v>
      </c>
      <c r="I110" s="38">
        <f t="shared" si="73"/>
        <v>0</v>
      </c>
      <c r="J110" s="38">
        <f t="shared" ref="J110" si="75">J116</f>
        <v>0</v>
      </c>
      <c r="K110" s="38">
        <f t="shared" si="70"/>
        <v>16.899999999999999</v>
      </c>
    </row>
    <row r="111" spans="1:11" ht="33.75" customHeight="1" x14ac:dyDescent="0.25">
      <c r="A111" s="64" t="s">
        <v>42</v>
      </c>
      <c r="B111" s="55" t="s">
        <v>53</v>
      </c>
      <c r="C111" s="12" t="s">
        <v>12</v>
      </c>
      <c r="D111" s="38">
        <f>D112+D113</f>
        <v>0</v>
      </c>
      <c r="E111" s="38">
        <f>E112+E113</f>
        <v>0</v>
      </c>
      <c r="F111" s="38">
        <v>0</v>
      </c>
      <c r="G111" s="38">
        <v>0</v>
      </c>
      <c r="H111" s="45">
        <v>0</v>
      </c>
      <c r="I111" s="38">
        <v>0</v>
      </c>
      <c r="J111" s="38">
        <v>0</v>
      </c>
      <c r="K111" s="38">
        <f t="shared" si="70"/>
        <v>0</v>
      </c>
    </row>
    <row r="112" spans="1:11" ht="66" customHeight="1" x14ac:dyDescent="0.25">
      <c r="A112" s="64"/>
      <c r="B112" s="55"/>
      <c r="C112" s="12" t="s">
        <v>13</v>
      </c>
      <c r="D112" s="38">
        <v>0</v>
      </c>
      <c r="E112" s="38">
        <v>0</v>
      </c>
      <c r="F112" s="38">
        <v>0</v>
      </c>
      <c r="G112" s="38">
        <v>0</v>
      </c>
      <c r="H112" s="45">
        <v>0</v>
      </c>
      <c r="I112" s="38">
        <v>0</v>
      </c>
      <c r="J112" s="38">
        <v>0</v>
      </c>
      <c r="K112" s="38">
        <f t="shared" si="70"/>
        <v>0</v>
      </c>
    </row>
    <row r="113" spans="1:11" ht="34.5" customHeight="1" x14ac:dyDescent="0.25">
      <c r="A113" s="64"/>
      <c r="B113" s="55"/>
      <c r="C113" s="12" t="s">
        <v>18</v>
      </c>
      <c r="D113" s="38">
        <v>0</v>
      </c>
      <c r="E113" s="38">
        <v>0</v>
      </c>
      <c r="F113" s="38">
        <v>0</v>
      </c>
      <c r="G113" s="38">
        <v>0</v>
      </c>
      <c r="H113" s="45">
        <v>0</v>
      </c>
      <c r="I113" s="38">
        <v>0</v>
      </c>
      <c r="J113" s="38">
        <v>0</v>
      </c>
      <c r="K113" s="38">
        <f t="shared" si="70"/>
        <v>0</v>
      </c>
    </row>
    <row r="114" spans="1:11" ht="54" customHeight="1" x14ac:dyDescent="0.25">
      <c r="A114" s="64" t="s">
        <v>43</v>
      </c>
      <c r="B114" s="55" t="s">
        <v>54</v>
      </c>
      <c r="C114" s="12" t="s">
        <v>12</v>
      </c>
      <c r="D114" s="38">
        <f t="shared" ref="D114:H114" si="76">D115+D116</f>
        <v>1559.9</v>
      </c>
      <c r="E114" s="38">
        <f t="shared" si="76"/>
        <v>0</v>
      </c>
      <c r="F114" s="38">
        <f t="shared" si="76"/>
        <v>0</v>
      </c>
      <c r="G114" s="38">
        <f t="shared" si="76"/>
        <v>0</v>
      </c>
      <c r="H114" s="45">
        <f t="shared" si="76"/>
        <v>0</v>
      </c>
      <c r="I114" s="38">
        <v>0</v>
      </c>
      <c r="J114" s="38">
        <v>0</v>
      </c>
      <c r="K114" s="38">
        <f t="shared" si="70"/>
        <v>1559.9</v>
      </c>
    </row>
    <row r="115" spans="1:11" ht="56.25" customHeight="1" x14ac:dyDescent="0.25">
      <c r="A115" s="64"/>
      <c r="B115" s="55"/>
      <c r="C115" s="12" t="s">
        <v>13</v>
      </c>
      <c r="D115" s="38">
        <v>1543</v>
      </c>
      <c r="E115" s="38">
        <v>0</v>
      </c>
      <c r="F115" s="38">
        <v>0</v>
      </c>
      <c r="G115" s="38">
        <v>0</v>
      </c>
      <c r="H115" s="45">
        <v>0</v>
      </c>
      <c r="I115" s="38">
        <v>0</v>
      </c>
      <c r="J115" s="38">
        <v>0</v>
      </c>
      <c r="K115" s="38">
        <f t="shared" si="70"/>
        <v>1543</v>
      </c>
    </row>
    <row r="116" spans="1:11" ht="55.5" customHeight="1" x14ac:dyDescent="0.25">
      <c r="A116" s="64"/>
      <c r="B116" s="55"/>
      <c r="C116" s="12" t="s">
        <v>18</v>
      </c>
      <c r="D116" s="38">
        <v>16.899999999999999</v>
      </c>
      <c r="E116" s="38">
        <v>0</v>
      </c>
      <c r="F116" s="38">
        <v>0</v>
      </c>
      <c r="G116" s="38">
        <v>0</v>
      </c>
      <c r="H116" s="45">
        <v>0</v>
      </c>
      <c r="I116" s="38">
        <v>0</v>
      </c>
      <c r="J116" s="38">
        <v>0</v>
      </c>
      <c r="K116" s="38">
        <f t="shared" si="70"/>
        <v>16.899999999999999</v>
      </c>
    </row>
    <row r="117" spans="1:11" x14ac:dyDescent="0.25">
      <c r="A117" s="8"/>
      <c r="B117" s="8"/>
      <c r="C117" s="8"/>
      <c r="D117" s="8"/>
      <c r="E117" s="8"/>
      <c r="F117" s="8"/>
      <c r="G117" s="8"/>
      <c r="H117" s="33"/>
      <c r="I117" s="8"/>
      <c r="J117" s="8"/>
      <c r="K117" s="8"/>
    </row>
    <row r="118" spans="1:11" x14ac:dyDescent="0.25">
      <c r="A118" s="8"/>
      <c r="B118" s="8"/>
      <c r="C118" s="8"/>
      <c r="D118" s="8"/>
      <c r="E118" s="8"/>
      <c r="F118" s="8"/>
      <c r="G118" s="8"/>
      <c r="H118" s="33"/>
      <c r="I118" s="8"/>
      <c r="J118" s="8"/>
      <c r="K118" s="8"/>
    </row>
    <row r="119" spans="1:11" x14ac:dyDescent="0.25">
      <c r="A119" s="8"/>
      <c r="B119" s="8"/>
      <c r="C119" s="8"/>
      <c r="D119" s="8"/>
      <c r="E119" s="8"/>
      <c r="F119" s="8"/>
      <c r="G119" s="8"/>
      <c r="H119" s="33"/>
      <c r="I119" s="8"/>
      <c r="J119" s="8"/>
      <c r="K119" s="8"/>
    </row>
    <row r="120" spans="1:11" x14ac:dyDescent="0.25">
      <c r="A120" s="8"/>
      <c r="B120" s="8"/>
      <c r="C120" s="8"/>
      <c r="D120" s="8"/>
      <c r="E120" s="8"/>
      <c r="F120" s="8"/>
      <c r="G120" s="8"/>
      <c r="H120" s="33"/>
      <c r="I120" s="8"/>
      <c r="J120" s="8"/>
      <c r="K120" s="8"/>
    </row>
    <row r="121" spans="1:11" x14ac:dyDescent="0.25">
      <c r="A121" s="8"/>
      <c r="B121" s="8"/>
      <c r="C121" s="8"/>
      <c r="D121" s="8"/>
      <c r="E121" s="8"/>
      <c r="F121" s="8"/>
      <c r="G121" s="8"/>
      <c r="H121" s="33"/>
      <c r="I121" s="8"/>
      <c r="J121" s="8"/>
      <c r="K121" s="8"/>
    </row>
    <row r="122" spans="1:11" x14ac:dyDescent="0.25">
      <c r="A122" s="8"/>
      <c r="B122" s="8"/>
      <c r="C122" s="8"/>
      <c r="D122" s="8"/>
      <c r="E122" s="8"/>
      <c r="F122" s="8"/>
      <c r="G122" s="8"/>
      <c r="H122" s="33"/>
      <c r="I122" s="8"/>
      <c r="J122" s="8"/>
      <c r="K122" s="8"/>
    </row>
    <row r="123" spans="1:11" x14ac:dyDescent="0.25">
      <c r="A123" s="8"/>
      <c r="B123" s="8"/>
      <c r="C123" s="8"/>
      <c r="D123" s="8"/>
      <c r="E123" s="8"/>
      <c r="F123" s="8"/>
      <c r="G123" s="8"/>
      <c r="H123" s="33"/>
      <c r="I123" s="8"/>
      <c r="J123" s="8"/>
      <c r="K123" s="8"/>
    </row>
    <row r="124" spans="1:11" x14ac:dyDescent="0.25">
      <c r="A124" s="8"/>
      <c r="B124" s="8"/>
      <c r="C124" s="8"/>
      <c r="D124" s="8"/>
      <c r="E124" s="8"/>
      <c r="F124" s="8"/>
      <c r="G124" s="8"/>
      <c r="H124" s="33"/>
      <c r="I124" s="8"/>
      <c r="J124" s="8"/>
      <c r="K124" s="8"/>
    </row>
  </sheetData>
  <mergeCells count="72">
    <mergeCell ref="B93:B95"/>
    <mergeCell ref="B96:B98"/>
    <mergeCell ref="B87:B88"/>
    <mergeCell ref="B89:B90"/>
    <mergeCell ref="B85:B86"/>
    <mergeCell ref="B91:B92"/>
    <mergeCell ref="A114:A116"/>
    <mergeCell ref="B114:B116"/>
    <mergeCell ref="B102:B104"/>
    <mergeCell ref="B105:B107"/>
    <mergeCell ref="B108:B110"/>
    <mergeCell ref="A111:A113"/>
    <mergeCell ref="B111:B113"/>
    <mergeCell ref="A102:A110"/>
    <mergeCell ref="B67:B68"/>
    <mergeCell ref="B69:B70"/>
    <mergeCell ref="B71:B72"/>
    <mergeCell ref="B83:B84"/>
    <mergeCell ref="B73:B74"/>
    <mergeCell ref="B75:B76"/>
    <mergeCell ref="B77:B78"/>
    <mergeCell ref="B81:B82"/>
    <mergeCell ref="A85:A90"/>
    <mergeCell ref="A91:A92"/>
    <mergeCell ref="A93:A101"/>
    <mergeCell ref="A73:A78"/>
    <mergeCell ref="A79:A84"/>
    <mergeCell ref="B99:B101"/>
    <mergeCell ref="B79:B80"/>
    <mergeCell ref="A49:A54"/>
    <mergeCell ref="A10:K10"/>
    <mergeCell ref="A11:K11"/>
    <mergeCell ref="B55:B57"/>
    <mergeCell ref="B53:B54"/>
    <mergeCell ref="B47:B48"/>
    <mergeCell ref="B51:B52"/>
    <mergeCell ref="B49:B50"/>
    <mergeCell ref="A12:K12"/>
    <mergeCell ref="A13:A14"/>
    <mergeCell ref="B13:B14"/>
    <mergeCell ref="C13:C14"/>
    <mergeCell ref="D13:K13"/>
    <mergeCell ref="A67:A72"/>
    <mergeCell ref="A1:K1"/>
    <mergeCell ref="A2:K2"/>
    <mergeCell ref="A3:K3"/>
    <mergeCell ref="A4:K4"/>
    <mergeCell ref="A9:K9"/>
    <mergeCell ref="A5:K5"/>
    <mergeCell ref="A8:K8"/>
    <mergeCell ref="A7:K7"/>
    <mergeCell ref="A64:A66"/>
    <mergeCell ref="B16:B19"/>
    <mergeCell ref="A16:A28"/>
    <mergeCell ref="A39:A48"/>
    <mergeCell ref="B39:B42"/>
    <mergeCell ref="B43:B46"/>
    <mergeCell ref="B26:B28"/>
    <mergeCell ref="B29:B32"/>
    <mergeCell ref="B33:B36"/>
    <mergeCell ref="B37:B38"/>
    <mergeCell ref="B58:B59"/>
    <mergeCell ref="B60:B61"/>
    <mergeCell ref="A29:A38"/>
    <mergeCell ref="B20:B23"/>
    <mergeCell ref="B24:B25"/>
    <mergeCell ref="B64:B66"/>
    <mergeCell ref="A55:A57"/>
    <mergeCell ref="A58:A59"/>
    <mergeCell ref="A60:A61"/>
    <mergeCell ref="A62:A63"/>
    <mergeCell ref="B62:B63"/>
  </mergeCells>
  <pageMargins left="0.25" right="0.25" top="0.75" bottom="0.75" header="0.3" footer="0.3"/>
  <pageSetup paperSize="9" scale="38" fitToHeight="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4:K9"/>
  <sheetViews>
    <sheetView workbookViewId="0">
      <selection activeCell="K9" sqref="D1:K9"/>
    </sheetView>
  </sheetViews>
  <sheetFormatPr defaultRowHeight="15" x14ac:dyDescent="0.25"/>
  <cols>
    <col min="1" max="1" width="36.140625" customWidth="1"/>
    <col min="2" max="2" width="17.85546875" customWidth="1"/>
    <col min="3" max="3" width="12.85546875" customWidth="1"/>
    <col min="4" max="4" width="11.7109375" customWidth="1"/>
    <col min="5" max="5" width="10" customWidth="1"/>
    <col min="6" max="6" width="10.140625" customWidth="1"/>
    <col min="7" max="7" width="10.28515625" customWidth="1"/>
    <col min="8" max="10" width="8.85546875" customWidth="1"/>
    <col min="11" max="11" width="10" customWidth="1"/>
  </cols>
  <sheetData>
    <row r="4" spans="1:11" ht="37.5" customHeight="1" x14ac:dyDescent="0.25">
      <c r="A4" s="65" t="s">
        <v>4</v>
      </c>
      <c r="B4" s="65" t="s">
        <v>5</v>
      </c>
      <c r="C4" s="65" t="s">
        <v>6</v>
      </c>
      <c r="D4" s="65" t="s">
        <v>7</v>
      </c>
      <c r="E4" s="65"/>
      <c r="F4" s="65"/>
      <c r="G4" s="65"/>
      <c r="H4" s="65"/>
      <c r="I4" s="65"/>
      <c r="J4" s="65"/>
      <c r="K4" s="65"/>
    </row>
    <row r="5" spans="1:11" ht="48.75" customHeight="1" x14ac:dyDescent="0.25">
      <c r="A5" s="65"/>
      <c r="B5" s="65"/>
      <c r="C5" s="65"/>
      <c r="D5" s="15" t="s">
        <v>8</v>
      </c>
      <c r="E5" s="15" t="s">
        <v>9</v>
      </c>
      <c r="F5" s="4" t="s">
        <v>22</v>
      </c>
      <c r="G5" s="13" t="s">
        <v>23</v>
      </c>
      <c r="H5" s="4" t="s">
        <v>24</v>
      </c>
      <c r="I5" s="4" t="s">
        <v>30</v>
      </c>
      <c r="J5" s="4" t="s">
        <v>51</v>
      </c>
      <c r="K5" s="4" t="s">
        <v>10</v>
      </c>
    </row>
    <row r="6" spans="1:11" ht="19.5" customHeight="1" x14ac:dyDescent="0.25">
      <c r="A6" s="2">
        <v>1</v>
      </c>
      <c r="B6" s="17">
        <v>2</v>
      </c>
      <c r="C6" s="2">
        <v>3</v>
      </c>
      <c r="D6" s="17">
        <v>4</v>
      </c>
      <c r="E6" s="17">
        <v>5</v>
      </c>
      <c r="F6" s="5">
        <v>6</v>
      </c>
      <c r="G6" s="14">
        <v>7</v>
      </c>
      <c r="H6" s="5">
        <v>8</v>
      </c>
      <c r="I6" s="5">
        <v>9</v>
      </c>
      <c r="J6" s="5">
        <v>10</v>
      </c>
      <c r="K6" s="5">
        <v>11</v>
      </c>
    </row>
    <row r="7" spans="1:11" ht="48" customHeight="1" x14ac:dyDescent="0.25">
      <c r="A7" s="66" t="s">
        <v>20</v>
      </c>
      <c r="B7" s="68" t="s">
        <v>16</v>
      </c>
      <c r="C7" s="16" t="s">
        <v>12</v>
      </c>
      <c r="D7" s="3">
        <v>27152.5</v>
      </c>
      <c r="E7" s="3">
        <f>SUM(E8:E9)</f>
        <v>21426.2</v>
      </c>
      <c r="F7" s="6">
        <f>F8+F9</f>
        <v>27756.6</v>
      </c>
      <c r="G7" s="7">
        <f>G8+G9</f>
        <v>27506.1</v>
      </c>
      <c r="H7" s="7">
        <f t="shared" ref="H7:J7" si="0">H8+H9</f>
        <v>63429</v>
      </c>
      <c r="I7" s="7">
        <f t="shared" si="0"/>
        <v>65608.100000000006</v>
      </c>
      <c r="J7" s="7">
        <f t="shared" si="0"/>
        <v>79790.3</v>
      </c>
      <c r="K7" s="6">
        <f>SUM(D7:J7)</f>
        <v>312668.79999999999</v>
      </c>
    </row>
    <row r="8" spans="1:11" ht="30" customHeight="1" x14ac:dyDescent="0.25">
      <c r="A8" s="67"/>
      <c r="B8" s="68"/>
      <c r="C8" s="16" t="s">
        <v>13</v>
      </c>
      <c r="D8" s="3">
        <v>26881</v>
      </c>
      <c r="E8" s="3">
        <v>21156.5</v>
      </c>
      <c r="F8" s="6">
        <v>27479</v>
      </c>
      <c r="G8" s="7">
        <v>27231</v>
      </c>
      <c r="H8" s="6">
        <v>25639</v>
      </c>
      <c r="I8" s="6">
        <v>26150</v>
      </c>
      <c r="J8" s="6">
        <v>26662</v>
      </c>
      <c r="K8" s="6">
        <f t="shared" ref="K8:K9" si="1">SUM(D8:J8)</f>
        <v>181198.5</v>
      </c>
    </row>
    <row r="9" spans="1:11" ht="83.25" customHeight="1" x14ac:dyDescent="0.25">
      <c r="A9" s="12" t="s">
        <v>25</v>
      </c>
      <c r="B9" s="68"/>
      <c r="C9" s="16" t="s">
        <v>18</v>
      </c>
      <c r="D9" s="3">
        <v>271.5</v>
      </c>
      <c r="E9" s="3">
        <v>269.7</v>
      </c>
      <c r="F9" s="6">
        <v>277.60000000000002</v>
      </c>
      <c r="G9" s="7">
        <v>275.10000000000002</v>
      </c>
      <c r="H9" s="6">
        <v>37790</v>
      </c>
      <c r="I9" s="6">
        <v>39458.1</v>
      </c>
      <c r="J9" s="6">
        <v>53128.3</v>
      </c>
      <c r="K9" s="6">
        <f t="shared" si="1"/>
        <v>131470.29999999999</v>
      </c>
    </row>
  </sheetData>
  <mergeCells count="6">
    <mergeCell ref="A4:A5"/>
    <mergeCell ref="B4:B5"/>
    <mergeCell ref="C4:C5"/>
    <mergeCell ref="D4:K4"/>
    <mergeCell ref="A7:A8"/>
    <mergeCell ref="B7:B9"/>
  </mergeCells>
  <pageMargins left="0.7" right="0.7" top="0.75" bottom="0.75" header="0.3" footer="0.3"/>
  <pageSetup paperSize="9" scale="95" fitToHeight="0" orientation="landscape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M120"/>
  <sheetViews>
    <sheetView topLeftCell="A34" zoomScaleNormal="100" workbookViewId="0">
      <selection activeCell="L8" sqref="L8"/>
    </sheetView>
  </sheetViews>
  <sheetFormatPr defaultRowHeight="15" x14ac:dyDescent="0.25"/>
  <cols>
    <col min="1" max="1" width="19.140625" customWidth="1"/>
    <col min="2" max="2" width="13.42578125" customWidth="1"/>
    <col min="3" max="3" width="10.42578125" style="19" customWidth="1"/>
    <col min="4" max="10" width="5.42578125" style="28" customWidth="1"/>
    <col min="11" max="11" width="6.140625" style="28" customWidth="1"/>
  </cols>
  <sheetData>
    <row r="1" spans="1:11" ht="13.5" customHeight="1" x14ac:dyDescent="0.25">
      <c r="A1" s="69"/>
      <c r="B1" s="69"/>
      <c r="C1" s="69"/>
      <c r="D1" s="69"/>
      <c r="E1" s="69"/>
      <c r="F1" s="69"/>
      <c r="G1" s="69"/>
      <c r="H1" s="69"/>
      <c r="I1" s="69"/>
      <c r="J1" s="69"/>
      <c r="K1" s="69"/>
    </row>
    <row r="2" spans="1:11" ht="12" customHeight="1" x14ac:dyDescent="0.25">
      <c r="A2" s="69" t="s">
        <v>28</v>
      </c>
      <c r="B2" s="69"/>
      <c r="C2" s="69"/>
      <c r="D2" s="69"/>
      <c r="E2" s="69"/>
      <c r="F2" s="69"/>
      <c r="G2" s="69"/>
      <c r="H2" s="69"/>
      <c r="I2" s="69"/>
      <c r="J2" s="69"/>
      <c r="K2" s="69"/>
    </row>
    <row r="3" spans="1:11" ht="23.25" customHeight="1" x14ac:dyDescent="0.25">
      <c r="A3" s="57" t="s">
        <v>49</v>
      </c>
      <c r="B3" s="57"/>
      <c r="C3" s="57"/>
      <c r="D3" s="57"/>
      <c r="E3" s="57"/>
      <c r="F3" s="57"/>
      <c r="G3" s="57"/>
      <c r="H3" s="57"/>
      <c r="I3" s="57"/>
      <c r="J3" s="57"/>
      <c r="K3" s="57"/>
    </row>
    <row r="4" spans="1:11" ht="19.5" customHeight="1" x14ac:dyDescent="0.25">
      <c r="A4" s="58" t="s">
        <v>48</v>
      </c>
      <c r="B4" s="58"/>
      <c r="C4" s="58"/>
      <c r="D4" s="58"/>
      <c r="E4" s="58"/>
      <c r="F4" s="58"/>
      <c r="G4" s="58"/>
      <c r="H4" s="58"/>
      <c r="I4" s="58"/>
      <c r="J4" s="58"/>
      <c r="K4" s="58"/>
    </row>
    <row r="5" spans="1:11" s="9" customFormat="1" x14ac:dyDescent="0.25">
      <c r="A5" s="57" t="s">
        <v>50</v>
      </c>
      <c r="B5" s="57"/>
      <c r="C5" s="57"/>
      <c r="D5" s="57"/>
      <c r="E5" s="57"/>
      <c r="F5" s="57"/>
      <c r="G5" s="57"/>
      <c r="H5" s="57"/>
      <c r="I5" s="57"/>
      <c r="J5" s="57"/>
      <c r="K5" s="57"/>
    </row>
    <row r="6" spans="1:11" x14ac:dyDescent="0.25">
      <c r="A6" s="58" t="s">
        <v>29</v>
      </c>
      <c r="B6" s="58"/>
      <c r="C6" s="58"/>
      <c r="D6" s="58"/>
      <c r="E6" s="58"/>
      <c r="F6" s="58"/>
      <c r="G6" s="58"/>
      <c r="H6" s="58"/>
      <c r="I6" s="58"/>
      <c r="J6" s="58"/>
      <c r="K6" s="58"/>
    </row>
    <row r="7" spans="1:11" ht="21.75" customHeight="1" x14ac:dyDescent="0.25">
      <c r="A7" s="74" t="s">
        <v>0</v>
      </c>
      <c r="B7" s="74"/>
      <c r="C7" s="74"/>
      <c r="D7" s="74"/>
      <c r="E7" s="74"/>
      <c r="F7" s="74"/>
      <c r="G7" s="74"/>
      <c r="H7" s="74"/>
      <c r="I7" s="74"/>
      <c r="J7" s="74"/>
      <c r="K7" s="74"/>
    </row>
    <row r="8" spans="1:11" x14ac:dyDescent="0.25">
      <c r="A8" s="74" t="s">
        <v>1</v>
      </c>
      <c r="B8" s="74"/>
      <c r="C8" s="74"/>
      <c r="D8" s="74"/>
      <c r="E8" s="74"/>
      <c r="F8" s="74"/>
      <c r="G8" s="74"/>
      <c r="H8" s="74"/>
      <c r="I8" s="74"/>
      <c r="J8" s="74"/>
      <c r="K8" s="74"/>
    </row>
    <row r="9" spans="1:11" ht="15" customHeight="1" x14ac:dyDescent="0.25">
      <c r="A9" s="74" t="s">
        <v>2</v>
      </c>
      <c r="B9" s="74"/>
      <c r="C9" s="74"/>
      <c r="D9" s="74"/>
      <c r="E9" s="74"/>
      <c r="F9" s="74"/>
      <c r="G9" s="74"/>
      <c r="H9" s="74"/>
      <c r="I9" s="74"/>
      <c r="J9" s="74"/>
      <c r="K9" s="74"/>
    </row>
    <row r="10" spans="1:11" ht="25.5" customHeight="1" x14ac:dyDescent="0.25">
      <c r="A10" s="75" t="s">
        <v>27</v>
      </c>
      <c r="B10" s="75"/>
      <c r="C10" s="75"/>
      <c r="D10" s="75"/>
      <c r="E10" s="75"/>
      <c r="F10" s="75"/>
      <c r="G10" s="75"/>
      <c r="H10" s="75"/>
      <c r="I10" s="75"/>
      <c r="J10" s="75"/>
      <c r="K10" s="75"/>
    </row>
    <row r="11" spans="1:11" ht="16.5" customHeight="1" x14ac:dyDescent="0.25">
      <c r="A11" s="76" t="s">
        <v>3</v>
      </c>
      <c r="B11" s="76"/>
      <c r="C11" s="76"/>
      <c r="D11" s="76"/>
      <c r="E11" s="76"/>
      <c r="F11" s="76"/>
      <c r="G11" s="76"/>
      <c r="H11" s="76"/>
      <c r="I11" s="76"/>
      <c r="J11" s="76"/>
      <c r="K11" s="76"/>
    </row>
    <row r="12" spans="1:11" ht="34.5" customHeight="1" x14ac:dyDescent="0.25">
      <c r="A12" s="65" t="s">
        <v>4</v>
      </c>
      <c r="B12" s="65" t="s">
        <v>5</v>
      </c>
      <c r="C12" s="63" t="s">
        <v>6</v>
      </c>
      <c r="D12" s="63" t="s">
        <v>7</v>
      </c>
      <c r="E12" s="63"/>
      <c r="F12" s="63"/>
      <c r="G12" s="63"/>
      <c r="H12" s="63"/>
      <c r="I12" s="63"/>
      <c r="J12" s="63"/>
      <c r="K12" s="63"/>
    </row>
    <row r="13" spans="1:11" ht="65.25" customHeight="1" x14ac:dyDescent="0.25">
      <c r="A13" s="65"/>
      <c r="B13" s="65"/>
      <c r="C13" s="63"/>
      <c r="D13" s="22" t="s">
        <v>8</v>
      </c>
      <c r="E13" s="22" t="s">
        <v>9</v>
      </c>
      <c r="F13" s="22" t="s">
        <v>22</v>
      </c>
      <c r="G13" s="22" t="s">
        <v>23</v>
      </c>
      <c r="H13" s="22" t="s">
        <v>24</v>
      </c>
      <c r="I13" s="22" t="s">
        <v>30</v>
      </c>
      <c r="J13" s="22" t="s">
        <v>51</v>
      </c>
      <c r="K13" s="22" t="s">
        <v>10</v>
      </c>
    </row>
    <row r="14" spans="1:11" ht="21" customHeight="1" x14ac:dyDescent="0.25">
      <c r="A14" s="2">
        <v>1</v>
      </c>
      <c r="B14" s="18">
        <v>2</v>
      </c>
      <c r="C14" s="23">
        <v>3</v>
      </c>
      <c r="D14" s="24">
        <v>4</v>
      </c>
      <c r="E14" s="24">
        <v>5</v>
      </c>
      <c r="F14" s="24">
        <v>6</v>
      </c>
      <c r="G14" s="24">
        <v>7</v>
      </c>
      <c r="H14" s="24">
        <v>8</v>
      </c>
      <c r="I14" s="27">
        <v>9</v>
      </c>
      <c r="J14" s="24">
        <v>10</v>
      </c>
      <c r="K14" s="24">
        <v>11</v>
      </c>
    </row>
    <row r="15" spans="1:11" ht="25.5" customHeight="1" x14ac:dyDescent="0.25">
      <c r="A15" s="66" t="s">
        <v>45</v>
      </c>
      <c r="B15" s="71" t="s">
        <v>11</v>
      </c>
      <c r="C15" s="12" t="s">
        <v>12</v>
      </c>
      <c r="D15" s="29">
        <v>61939.1</v>
      </c>
      <c r="E15" s="29">
        <v>50503.7</v>
      </c>
      <c r="F15" s="29">
        <v>63680</v>
      </c>
      <c r="G15" s="30">
        <v>70944.560100000002</v>
      </c>
      <c r="H15" s="30">
        <v>63429</v>
      </c>
      <c r="I15" s="30">
        <v>65608.100000000006</v>
      </c>
      <c r="J15" s="30">
        <v>79790.3</v>
      </c>
      <c r="K15" s="29">
        <v>455894.76010000001</v>
      </c>
    </row>
    <row r="16" spans="1:11" ht="25.5" x14ac:dyDescent="0.25">
      <c r="A16" s="70"/>
      <c r="B16" s="72"/>
      <c r="C16" s="12" t="s">
        <v>13</v>
      </c>
      <c r="D16" s="29">
        <v>28424</v>
      </c>
      <c r="E16" s="29">
        <v>21156.5</v>
      </c>
      <c r="F16" s="29">
        <v>27479</v>
      </c>
      <c r="G16" s="30">
        <v>36871.639000000003</v>
      </c>
      <c r="H16" s="30">
        <v>25639</v>
      </c>
      <c r="I16" s="30">
        <v>26150</v>
      </c>
      <c r="J16" s="30">
        <v>26662</v>
      </c>
      <c r="K16" s="29">
        <v>192382.139</v>
      </c>
    </row>
    <row r="17" spans="1:11" ht="25.5" x14ac:dyDescent="0.25">
      <c r="A17" s="70"/>
      <c r="B17" s="72"/>
      <c r="C17" s="12" t="s">
        <v>14</v>
      </c>
      <c r="D17" s="29">
        <v>14491.6</v>
      </c>
      <c r="E17" s="29">
        <v>13290.9</v>
      </c>
      <c r="F17" s="29">
        <v>14729.4</v>
      </c>
      <c r="G17" s="30">
        <v>16254.6211</v>
      </c>
      <c r="H17" s="30">
        <v>37790</v>
      </c>
      <c r="I17" s="30">
        <v>39458.1</v>
      </c>
      <c r="J17" s="30">
        <v>53128.3</v>
      </c>
      <c r="K17" s="29">
        <v>189142.92109999998</v>
      </c>
    </row>
    <row r="18" spans="1:11" ht="38.25" x14ac:dyDescent="0.25">
      <c r="A18" s="70"/>
      <c r="B18" s="73"/>
      <c r="C18" s="12" t="s">
        <v>15</v>
      </c>
      <c r="D18" s="29">
        <v>19023.5</v>
      </c>
      <c r="E18" s="29">
        <v>16056.3</v>
      </c>
      <c r="F18" s="29">
        <v>21471.599999999999</v>
      </c>
      <c r="G18" s="30">
        <v>17818.3</v>
      </c>
      <c r="H18" s="30">
        <v>0</v>
      </c>
      <c r="I18" s="30">
        <v>0</v>
      </c>
      <c r="J18" s="30">
        <v>0</v>
      </c>
      <c r="K18" s="29">
        <v>74369.7</v>
      </c>
    </row>
    <row r="19" spans="1:11" ht="25.5" customHeight="1" x14ac:dyDescent="0.25">
      <c r="A19" s="70"/>
      <c r="B19" s="71" t="s">
        <v>16</v>
      </c>
      <c r="C19" s="12" t="s">
        <v>12</v>
      </c>
      <c r="D19" s="29">
        <v>60379.199999999997</v>
      </c>
      <c r="E19" s="29">
        <v>47503.7</v>
      </c>
      <c r="F19" s="29">
        <v>60630</v>
      </c>
      <c r="G19" s="30">
        <v>67444.560100000002</v>
      </c>
      <c r="H19" s="30">
        <v>63429</v>
      </c>
      <c r="I19" s="30">
        <v>65608.100000000006</v>
      </c>
      <c r="J19" s="30">
        <v>79790.3</v>
      </c>
      <c r="K19" s="29">
        <v>444784.86009999999</v>
      </c>
    </row>
    <row r="20" spans="1:11" ht="25.5" x14ac:dyDescent="0.25">
      <c r="A20" s="70"/>
      <c r="B20" s="72"/>
      <c r="C20" s="12" t="s">
        <v>13</v>
      </c>
      <c r="D20" s="29">
        <v>26881</v>
      </c>
      <c r="E20" s="29">
        <v>21156.5</v>
      </c>
      <c r="F20" s="29">
        <v>27479</v>
      </c>
      <c r="G20" s="30">
        <v>36871.639000000003</v>
      </c>
      <c r="H20" s="30">
        <v>25639</v>
      </c>
      <c r="I20" s="30">
        <v>26150</v>
      </c>
      <c r="J20" s="30">
        <v>26662</v>
      </c>
      <c r="K20" s="29">
        <v>190839.139</v>
      </c>
    </row>
    <row r="21" spans="1:11" ht="25.5" x14ac:dyDescent="0.25">
      <c r="A21" s="70"/>
      <c r="B21" s="72"/>
      <c r="C21" s="12" t="s">
        <v>14</v>
      </c>
      <c r="D21" s="29">
        <v>14474.7</v>
      </c>
      <c r="E21" s="29">
        <v>10290.9</v>
      </c>
      <c r="F21" s="29">
        <v>11679.4</v>
      </c>
      <c r="G21" s="30">
        <v>12754.6211</v>
      </c>
      <c r="H21" s="30">
        <v>37790</v>
      </c>
      <c r="I21" s="30">
        <v>39458.1</v>
      </c>
      <c r="J21" s="30">
        <v>53128.3</v>
      </c>
      <c r="K21" s="29">
        <v>179576.02110000001</v>
      </c>
    </row>
    <row r="22" spans="1:11" ht="38.25" x14ac:dyDescent="0.25">
      <c r="A22" s="70"/>
      <c r="B22" s="73"/>
      <c r="C22" s="12" t="s">
        <v>15</v>
      </c>
      <c r="D22" s="29">
        <v>19023.5</v>
      </c>
      <c r="E22" s="29">
        <v>16056.3</v>
      </c>
      <c r="F22" s="29">
        <v>21471.599999999999</v>
      </c>
      <c r="G22" s="30">
        <v>17818.3</v>
      </c>
      <c r="H22" s="30">
        <v>0</v>
      </c>
      <c r="I22" s="30">
        <v>0</v>
      </c>
      <c r="J22" s="30">
        <v>0</v>
      </c>
      <c r="K22" s="29">
        <v>74369.7</v>
      </c>
    </row>
    <row r="23" spans="1:11" ht="25.5" customHeight="1" x14ac:dyDescent="0.25">
      <c r="A23" s="70"/>
      <c r="B23" s="68" t="s">
        <v>17</v>
      </c>
      <c r="C23" s="12" t="s">
        <v>12</v>
      </c>
      <c r="D23" s="29">
        <v>0</v>
      </c>
      <c r="E23" s="29">
        <v>3000</v>
      </c>
      <c r="F23" s="29">
        <v>3050</v>
      </c>
      <c r="G23" s="30">
        <v>3500</v>
      </c>
      <c r="H23" s="30">
        <v>0</v>
      </c>
      <c r="I23" s="30">
        <v>0</v>
      </c>
      <c r="J23" s="30">
        <v>0</v>
      </c>
      <c r="K23" s="29">
        <v>9550</v>
      </c>
    </row>
    <row r="24" spans="1:11" ht="25.5" x14ac:dyDescent="0.25">
      <c r="A24" s="70"/>
      <c r="B24" s="68"/>
      <c r="C24" s="12" t="s">
        <v>18</v>
      </c>
      <c r="D24" s="29">
        <v>0</v>
      </c>
      <c r="E24" s="29">
        <v>3000</v>
      </c>
      <c r="F24" s="29">
        <v>3050</v>
      </c>
      <c r="G24" s="30">
        <v>3500</v>
      </c>
      <c r="H24" s="30">
        <v>0</v>
      </c>
      <c r="I24" s="30">
        <v>0</v>
      </c>
      <c r="J24" s="30">
        <v>0</v>
      </c>
      <c r="K24" s="29">
        <v>9550</v>
      </c>
    </row>
    <row r="25" spans="1:11" ht="25.5" customHeight="1" x14ac:dyDescent="0.25">
      <c r="A25" s="70"/>
      <c r="B25" s="68" t="s">
        <v>19</v>
      </c>
      <c r="C25" s="12" t="s">
        <v>12</v>
      </c>
      <c r="D25" s="29">
        <v>1559.9</v>
      </c>
      <c r="E25" s="29">
        <v>0</v>
      </c>
      <c r="F25" s="29">
        <v>0</v>
      </c>
      <c r="G25" s="30">
        <v>0</v>
      </c>
      <c r="H25" s="30">
        <v>0</v>
      </c>
      <c r="I25" s="30">
        <v>0</v>
      </c>
      <c r="J25" s="30">
        <v>0</v>
      </c>
      <c r="K25" s="29">
        <v>1559.9</v>
      </c>
    </row>
    <row r="26" spans="1:11" ht="25.5" x14ac:dyDescent="0.25">
      <c r="A26" s="70"/>
      <c r="B26" s="68"/>
      <c r="C26" s="12" t="s">
        <v>13</v>
      </c>
      <c r="D26" s="29">
        <v>1543</v>
      </c>
      <c r="E26" s="29">
        <v>0</v>
      </c>
      <c r="F26" s="29">
        <v>0</v>
      </c>
      <c r="G26" s="30">
        <v>0</v>
      </c>
      <c r="H26" s="30">
        <v>0</v>
      </c>
      <c r="I26" s="30">
        <v>0</v>
      </c>
      <c r="J26" s="30">
        <v>0</v>
      </c>
      <c r="K26" s="29">
        <v>1543</v>
      </c>
    </row>
    <row r="27" spans="1:11" ht="25.5" x14ac:dyDescent="0.25">
      <c r="A27" s="67"/>
      <c r="B27" s="68"/>
      <c r="C27" s="12" t="s">
        <v>18</v>
      </c>
      <c r="D27" s="29">
        <v>16.899999999999999</v>
      </c>
      <c r="E27" s="29">
        <v>0</v>
      </c>
      <c r="F27" s="29">
        <v>0</v>
      </c>
      <c r="G27" s="30">
        <v>0</v>
      </c>
      <c r="H27" s="30">
        <v>0</v>
      </c>
      <c r="I27" s="30">
        <v>0</v>
      </c>
      <c r="J27" s="30">
        <v>0</v>
      </c>
      <c r="K27" s="29">
        <v>16.899999999999999</v>
      </c>
    </row>
    <row r="28" spans="1:11" ht="25.5" customHeight="1" x14ac:dyDescent="0.25">
      <c r="A28" s="66" t="s">
        <v>46</v>
      </c>
      <c r="B28" s="71" t="s">
        <v>11</v>
      </c>
      <c r="C28" s="12" t="s">
        <v>12</v>
      </c>
      <c r="D28" s="29">
        <v>60329.2</v>
      </c>
      <c r="E28" s="29">
        <v>50453.7</v>
      </c>
      <c r="F28" s="29">
        <v>63630</v>
      </c>
      <c r="G28" s="29">
        <v>70786.179940000002</v>
      </c>
      <c r="H28" s="29">
        <v>63229</v>
      </c>
      <c r="I28" s="29">
        <v>65608.100000000006</v>
      </c>
      <c r="J28" s="29">
        <v>79790.3</v>
      </c>
      <c r="K28" s="29">
        <v>453826.47993999993</v>
      </c>
    </row>
    <row r="29" spans="1:11" ht="25.5" x14ac:dyDescent="0.25">
      <c r="A29" s="70"/>
      <c r="B29" s="72"/>
      <c r="C29" s="12" t="s">
        <v>13</v>
      </c>
      <c r="D29" s="29">
        <v>26881</v>
      </c>
      <c r="E29" s="29">
        <v>21156.5</v>
      </c>
      <c r="F29" s="29">
        <v>27479</v>
      </c>
      <c r="G29" s="29">
        <v>36871.639000000003</v>
      </c>
      <c r="H29" s="29">
        <v>25639</v>
      </c>
      <c r="I29" s="29">
        <v>26150</v>
      </c>
      <c r="J29" s="29">
        <v>26662</v>
      </c>
      <c r="K29" s="29">
        <v>190839.139</v>
      </c>
    </row>
    <row r="30" spans="1:11" ht="25.5" x14ac:dyDescent="0.25">
      <c r="A30" s="70"/>
      <c r="B30" s="72"/>
      <c r="C30" s="12" t="s">
        <v>18</v>
      </c>
      <c r="D30" s="29">
        <v>14424.7</v>
      </c>
      <c r="E30" s="29">
        <v>13240.9</v>
      </c>
      <c r="F30" s="29">
        <v>14679.4</v>
      </c>
      <c r="G30" s="29">
        <v>16096.24094</v>
      </c>
      <c r="H30" s="29">
        <v>37590</v>
      </c>
      <c r="I30" s="29">
        <v>39458.1</v>
      </c>
      <c r="J30" s="29">
        <v>53128.3</v>
      </c>
      <c r="K30" s="29">
        <v>188617.64094000001</v>
      </c>
    </row>
    <row r="31" spans="1:11" ht="38.25" x14ac:dyDescent="0.25">
      <c r="A31" s="70"/>
      <c r="B31" s="73"/>
      <c r="C31" s="12" t="s">
        <v>15</v>
      </c>
      <c r="D31" s="29">
        <v>19023.5</v>
      </c>
      <c r="E31" s="29">
        <v>16056.3</v>
      </c>
      <c r="F31" s="29">
        <v>21471.599999999999</v>
      </c>
      <c r="G31" s="29">
        <v>17818.3</v>
      </c>
      <c r="H31" s="29">
        <v>0</v>
      </c>
      <c r="I31" s="29">
        <v>0</v>
      </c>
      <c r="J31" s="29">
        <v>0</v>
      </c>
      <c r="K31" s="29">
        <v>74369.7</v>
      </c>
    </row>
    <row r="32" spans="1:11" ht="25.5" customHeight="1" x14ac:dyDescent="0.25">
      <c r="A32" s="70"/>
      <c r="B32" s="66" t="s">
        <v>16</v>
      </c>
      <c r="C32" s="12" t="s">
        <v>12</v>
      </c>
      <c r="D32" s="29">
        <v>60329.2</v>
      </c>
      <c r="E32" s="29">
        <v>47453.7</v>
      </c>
      <c r="F32" s="29">
        <v>60630</v>
      </c>
      <c r="G32" s="29">
        <v>67286.179940000002</v>
      </c>
      <c r="H32" s="29">
        <v>63229</v>
      </c>
      <c r="I32" s="29">
        <v>65608.100000000006</v>
      </c>
      <c r="J32" s="29">
        <v>79790.3</v>
      </c>
      <c r="K32" s="29">
        <v>444326.47993999993</v>
      </c>
    </row>
    <row r="33" spans="1:13" ht="25.5" x14ac:dyDescent="0.25">
      <c r="A33" s="70"/>
      <c r="B33" s="70"/>
      <c r="C33" s="12" t="s">
        <v>13</v>
      </c>
      <c r="D33" s="29">
        <v>26881</v>
      </c>
      <c r="E33" s="29">
        <v>21156.5</v>
      </c>
      <c r="F33" s="29">
        <v>27479</v>
      </c>
      <c r="G33" s="29">
        <v>36871.639000000003</v>
      </c>
      <c r="H33" s="29">
        <v>25639</v>
      </c>
      <c r="I33" s="29">
        <v>26150</v>
      </c>
      <c r="J33" s="29">
        <v>26662</v>
      </c>
      <c r="K33" s="29">
        <v>190839.139</v>
      </c>
    </row>
    <row r="34" spans="1:13" ht="25.5" x14ac:dyDescent="0.25">
      <c r="A34" s="70"/>
      <c r="B34" s="70"/>
      <c r="C34" s="12" t="s">
        <v>18</v>
      </c>
      <c r="D34" s="29">
        <v>14424.7</v>
      </c>
      <c r="E34" s="29">
        <v>10240.9</v>
      </c>
      <c r="F34" s="29">
        <v>11679.4</v>
      </c>
      <c r="G34" s="29">
        <v>12596.24094</v>
      </c>
      <c r="H34" s="29">
        <v>37590</v>
      </c>
      <c r="I34" s="29">
        <v>39458.1</v>
      </c>
      <c r="J34" s="29">
        <v>53128.3</v>
      </c>
      <c r="K34" s="29">
        <v>179117.64094000001</v>
      </c>
    </row>
    <row r="35" spans="1:13" ht="38.25" x14ac:dyDescent="0.25">
      <c r="A35" s="70"/>
      <c r="B35" s="67"/>
      <c r="C35" s="12" t="s">
        <v>15</v>
      </c>
      <c r="D35" s="29">
        <v>19023.5</v>
      </c>
      <c r="E35" s="29">
        <v>16056.3</v>
      </c>
      <c r="F35" s="29">
        <v>21471.599999999999</v>
      </c>
      <c r="G35" s="29">
        <v>17818.3</v>
      </c>
      <c r="H35" s="29">
        <v>0</v>
      </c>
      <c r="I35" s="29">
        <v>0</v>
      </c>
      <c r="J35" s="29">
        <v>0</v>
      </c>
      <c r="K35" s="29">
        <v>74369.7</v>
      </c>
    </row>
    <row r="36" spans="1:13" ht="25.5" customHeight="1" x14ac:dyDescent="0.25">
      <c r="A36" s="70"/>
      <c r="B36" s="68" t="s">
        <v>17</v>
      </c>
      <c r="C36" s="12" t="s">
        <v>12</v>
      </c>
      <c r="D36" s="29">
        <v>0</v>
      </c>
      <c r="E36" s="29">
        <v>3000</v>
      </c>
      <c r="F36" s="29">
        <v>3000</v>
      </c>
      <c r="G36" s="29">
        <v>3500</v>
      </c>
      <c r="H36" s="29">
        <v>0</v>
      </c>
      <c r="I36" s="29">
        <v>0</v>
      </c>
      <c r="J36" s="29">
        <v>0</v>
      </c>
      <c r="K36" s="29">
        <v>9500</v>
      </c>
    </row>
    <row r="37" spans="1:13" ht="25.5" x14ac:dyDescent="0.25">
      <c r="A37" s="67"/>
      <c r="B37" s="68"/>
      <c r="C37" s="12" t="s">
        <v>18</v>
      </c>
      <c r="D37" s="29">
        <v>0</v>
      </c>
      <c r="E37" s="29">
        <v>3000</v>
      </c>
      <c r="F37" s="29">
        <v>3000</v>
      </c>
      <c r="G37" s="29">
        <v>3500</v>
      </c>
      <c r="H37" s="29">
        <v>0</v>
      </c>
      <c r="I37" s="29">
        <v>0</v>
      </c>
      <c r="J37" s="29">
        <v>0</v>
      </c>
      <c r="K37" s="29">
        <v>9500</v>
      </c>
    </row>
    <row r="38" spans="1:13" ht="25.5" customHeight="1" x14ac:dyDescent="0.25">
      <c r="A38" s="66" t="s">
        <v>44</v>
      </c>
      <c r="B38" s="68" t="s">
        <v>11</v>
      </c>
      <c r="C38" s="12" t="s">
        <v>12</v>
      </c>
      <c r="D38" s="29">
        <v>60329.2</v>
      </c>
      <c r="E38" s="29">
        <v>50453.7</v>
      </c>
      <c r="F38" s="29">
        <v>63630</v>
      </c>
      <c r="G38" s="29">
        <v>70786.179940000002</v>
      </c>
      <c r="H38" s="29">
        <v>63229</v>
      </c>
      <c r="I38" s="29">
        <v>65608.100000000006</v>
      </c>
      <c r="J38" s="29">
        <v>79790.3</v>
      </c>
      <c r="K38" s="29">
        <v>453826.47993999993</v>
      </c>
    </row>
    <row r="39" spans="1:13" ht="25.5" x14ac:dyDescent="0.25">
      <c r="A39" s="70"/>
      <c r="B39" s="68"/>
      <c r="C39" s="12" t="s">
        <v>13</v>
      </c>
      <c r="D39" s="29">
        <v>26881</v>
      </c>
      <c r="E39" s="29">
        <v>21156.5</v>
      </c>
      <c r="F39" s="29">
        <v>27479</v>
      </c>
      <c r="G39" s="29">
        <v>36871.639000000003</v>
      </c>
      <c r="H39" s="29">
        <v>25639</v>
      </c>
      <c r="I39" s="29">
        <v>26150</v>
      </c>
      <c r="J39" s="29">
        <v>26662</v>
      </c>
      <c r="K39" s="29">
        <v>190839.139</v>
      </c>
    </row>
    <row r="40" spans="1:13" ht="25.5" x14ac:dyDescent="0.25">
      <c r="A40" s="70"/>
      <c r="B40" s="68"/>
      <c r="C40" s="12" t="s">
        <v>18</v>
      </c>
      <c r="D40" s="29">
        <v>14424.7</v>
      </c>
      <c r="E40" s="29">
        <v>13240.9</v>
      </c>
      <c r="F40" s="29">
        <v>14679.4</v>
      </c>
      <c r="G40" s="29">
        <v>16096.24094</v>
      </c>
      <c r="H40" s="29">
        <v>37590</v>
      </c>
      <c r="I40" s="29">
        <v>39458.1</v>
      </c>
      <c r="J40" s="29">
        <v>53128.3</v>
      </c>
      <c r="K40" s="29">
        <v>188617.64094000001</v>
      </c>
      <c r="M40" s="10"/>
    </row>
    <row r="41" spans="1:13" ht="38.25" x14ac:dyDescent="0.25">
      <c r="A41" s="70"/>
      <c r="B41" s="68"/>
      <c r="C41" s="12" t="s">
        <v>15</v>
      </c>
      <c r="D41" s="29">
        <v>19023.5</v>
      </c>
      <c r="E41" s="29">
        <v>16056.3</v>
      </c>
      <c r="F41" s="29">
        <v>21471.599999999999</v>
      </c>
      <c r="G41" s="29">
        <v>17818.3</v>
      </c>
      <c r="H41" s="29">
        <v>0</v>
      </c>
      <c r="I41" s="29">
        <v>0</v>
      </c>
      <c r="J41" s="29">
        <v>0</v>
      </c>
      <c r="K41" s="29">
        <v>74369.7</v>
      </c>
    </row>
    <row r="42" spans="1:13" ht="25.5" customHeight="1" x14ac:dyDescent="0.25">
      <c r="A42" s="70"/>
      <c r="B42" s="68" t="s">
        <v>16</v>
      </c>
      <c r="C42" s="12" t="s">
        <v>12</v>
      </c>
      <c r="D42" s="29">
        <v>60329.2</v>
      </c>
      <c r="E42" s="29">
        <v>47453.7</v>
      </c>
      <c r="F42" s="29">
        <v>60630</v>
      </c>
      <c r="G42" s="29">
        <v>67286.179940000002</v>
      </c>
      <c r="H42" s="29">
        <v>63229</v>
      </c>
      <c r="I42" s="29">
        <v>65608.100000000006</v>
      </c>
      <c r="J42" s="29">
        <v>79790.3</v>
      </c>
      <c r="K42" s="29">
        <v>444326.47993999993</v>
      </c>
    </row>
    <row r="43" spans="1:13" ht="25.5" x14ac:dyDescent="0.25">
      <c r="A43" s="70"/>
      <c r="B43" s="68"/>
      <c r="C43" s="12" t="s">
        <v>13</v>
      </c>
      <c r="D43" s="29">
        <v>26881</v>
      </c>
      <c r="E43" s="29">
        <v>21156.5</v>
      </c>
      <c r="F43" s="29">
        <v>27479</v>
      </c>
      <c r="G43" s="29">
        <v>36871.639000000003</v>
      </c>
      <c r="H43" s="29">
        <v>25639</v>
      </c>
      <c r="I43" s="29">
        <v>26150</v>
      </c>
      <c r="J43" s="29">
        <v>26662</v>
      </c>
      <c r="K43" s="29">
        <v>190839.139</v>
      </c>
    </row>
    <row r="44" spans="1:13" ht="25.5" x14ac:dyDescent="0.25">
      <c r="A44" s="70"/>
      <c r="B44" s="68"/>
      <c r="C44" s="12" t="s">
        <v>18</v>
      </c>
      <c r="D44" s="29">
        <v>14424.7</v>
      </c>
      <c r="E44" s="29">
        <v>10240.9</v>
      </c>
      <c r="F44" s="29">
        <v>11679.4</v>
      </c>
      <c r="G44" s="29">
        <v>12596.24094</v>
      </c>
      <c r="H44" s="29">
        <v>37590</v>
      </c>
      <c r="I44" s="29">
        <v>39458.1</v>
      </c>
      <c r="J44" s="29">
        <v>53128.3</v>
      </c>
      <c r="K44" s="29">
        <v>179117.64094000001</v>
      </c>
      <c r="L44" s="9"/>
    </row>
    <row r="45" spans="1:13" ht="38.25" x14ac:dyDescent="0.25">
      <c r="A45" s="70"/>
      <c r="B45" s="68"/>
      <c r="C45" s="12" t="s">
        <v>15</v>
      </c>
      <c r="D45" s="29">
        <v>19023.5</v>
      </c>
      <c r="E45" s="29">
        <v>16056.3</v>
      </c>
      <c r="F45" s="29">
        <v>21471.599999999999</v>
      </c>
      <c r="G45" s="29">
        <v>17818.3</v>
      </c>
      <c r="H45" s="29">
        <v>0</v>
      </c>
      <c r="I45" s="29">
        <v>0</v>
      </c>
      <c r="J45" s="29">
        <v>0</v>
      </c>
      <c r="K45" s="29">
        <v>74369.7</v>
      </c>
    </row>
    <row r="46" spans="1:13" ht="25.5" customHeight="1" x14ac:dyDescent="0.25">
      <c r="A46" s="70"/>
      <c r="B46" s="68" t="s">
        <v>17</v>
      </c>
      <c r="C46" s="12" t="s">
        <v>12</v>
      </c>
      <c r="D46" s="29">
        <v>0</v>
      </c>
      <c r="E46" s="29">
        <v>3000</v>
      </c>
      <c r="F46" s="29">
        <v>3000</v>
      </c>
      <c r="G46" s="29">
        <v>3500</v>
      </c>
      <c r="H46" s="29">
        <v>0</v>
      </c>
      <c r="I46" s="29">
        <v>0</v>
      </c>
      <c r="J46" s="29">
        <v>0</v>
      </c>
      <c r="K46" s="29">
        <v>9500</v>
      </c>
    </row>
    <row r="47" spans="1:13" ht="25.5" x14ac:dyDescent="0.25">
      <c r="A47" s="67"/>
      <c r="B47" s="68"/>
      <c r="C47" s="12" t="s">
        <v>18</v>
      </c>
      <c r="D47" s="29">
        <v>0</v>
      </c>
      <c r="E47" s="29">
        <v>3000</v>
      </c>
      <c r="F47" s="29">
        <v>3000</v>
      </c>
      <c r="G47" s="29">
        <v>3500</v>
      </c>
      <c r="H47" s="29">
        <v>0</v>
      </c>
      <c r="I47" s="29">
        <v>0</v>
      </c>
      <c r="J47" s="29">
        <v>0</v>
      </c>
      <c r="K47" s="29">
        <v>9500</v>
      </c>
    </row>
    <row r="48" spans="1:13" ht="25.5" customHeight="1" x14ac:dyDescent="0.25">
      <c r="A48" s="66" t="s">
        <v>31</v>
      </c>
      <c r="B48" s="77" t="s">
        <v>11</v>
      </c>
      <c r="C48" s="12" t="s">
        <v>12</v>
      </c>
      <c r="D48" s="29">
        <v>13911.5</v>
      </c>
      <c r="E48" s="29">
        <v>12771.2</v>
      </c>
      <c r="F48" s="29">
        <v>14301.8</v>
      </c>
      <c r="G48" s="29">
        <v>14623.8</v>
      </c>
      <c r="H48" s="29">
        <v>36231</v>
      </c>
      <c r="I48" s="29">
        <v>39194</v>
      </c>
      <c r="J48" s="29">
        <v>52859</v>
      </c>
      <c r="K48" s="29">
        <v>183892.3</v>
      </c>
    </row>
    <row r="49" spans="1:13" ht="25.5" x14ac:dyDescent="0.25">
      <c r="A49" s="70"/>
      <c r="B49" s="78"/>
      <c r="C49" s="12" t="s">
        <v>18</v>
      </c>
      <c r="D49" s="29">
        <v>13911.5</v>
      </c>
      <c r="E49" s="29">
        <v>12771.2</v>
      </c>
      <c r="F49" s="29">
        <v>14301.8</v>
      </c>
      <c r="G49" s="29">
        <v>14623.8</v>
      </c>
      <c r="H49" s="29">
        <v>36231</v>
      </c>
      <c r="I49" s="29">
        <v>39194</v>
      </c>
      <c r="J49" s="29">
        <v>52859</v>
      </c>
      <c r="K49" s="29">
        <v>183892.3</v>
      </c>
    </row>
    <row r="50" spans="1:13" ht="25.5" customHeight="1" x14ac:dyDescent="0.25">
      <c r="A50" s="70"/>
      <c r="B50" s="79" t="s">
        <v>16</v>
      </c>
      <c r="C50" s="12" t="s">
        <v>12</v>
      </c>
      <c r="D50" s="29">
        <v>13911.5</v>
      </c>
      <c r="E50" s="29">
        <v>9771.2000000000007</v>
      </c>
      <c r="F50" s="29">
        <v>11301.8</v>
      </c>
      <c r="G50" s="29">
        <v>11123.8</v>
      </c>
      <c r="H50" s="29">
        <v>36231</v>
      </c>
      <c r="I50" s="29">
        <v>39194</v>
      </c>
      <c r="J50" s="29">
        <v>52859</v>
      </c>
      <c r="K50" s="29">
        <v>174392.3</v>
      </c>
      <c r="L50" s="9"/>
    </row>
    <row r="51" spans="1:13" ht="25.5" x14ac:dyDescent="0.25">
      <c r="A51" s="70"/>
      <c r="B51" s="78"/>
      <c r="C51" s="12" t="s">
        <v>18</v>
      </c>
      <c r="D51" s="29">
        <v>13911.5</v>
      </c>
      <c r="E51" s="29">
        <v>9771.2000000000007</v>
      </c>
      <c r="F51" s="29">
        <v>11301.8</v>
      </c>
      <c r="G51" s="29">
        <v>11123.8</v>
      </c>
      <c r="H51" s="29">
        <v>36231</v>
      </c>
      <c r="I51" s="29">
        <v>39194</v>
      </c>
      <c r="J51" s="29">
        <v>52859</v>
      </c>
      <c r="K51" s="29">
        <v>174392.3</v>
      </c>
    </row>
    <row r="52" spans="1:13" ht="25.5" customHeight="1" x14ac:dyDescent="0.25">
      <c r="A52" s="70"/>
      <c r="B52" s="68" t="s">
        <v>17</v>
      </c>
      <c r="C52" s="12" t="s">
        <v>12</v>
      </c>
      <c r="D52" s="29">
        <v>0</v>
      </c>
      <c r="E52" s="29">
        <v>3000</v>
      </c>
      <c r="F52" s="29">
        <v>3000</v>
      </c>
      <c r="G52" s="29">
        <v>3500</v>
      </c>
      <c r="H52" s="29">
        <v>0</v>
      </c>
      <c r="I52" s="29">
        <v>0</v>
      </c>
      <c r="J52" s="29">
        <v>0</v>
      </c>
      <c r="K52" s="29">
        <v>9500</v>
      </c>
    </row>
    <row r="53" spans="1:13" ht="25.5" x14ac:dyDescent="0.25">
      <c r="A53" s="67"/>
      <c r="B53" s="68"/>
      <c r="C53" s="12" t="s">
        <v>14</v>
      </c>
      <c r="D53" s="29">
        <v>0</v>
      </c>
      <c r="E53" s="29">
        <v>3000</v>
      </c>
      <c r="F53" s="29">
        <v>3000</v>
      </c>
      <c r="G53" s="29">
        <v>3500</v>
      </c>
      <c r="H53" s="29">
        <v>0</v>
      </c>
      <c r="I53" s="29">
        <v>0</v>
      </c>
      <c r="J53" s="29">
        <v>0</v>
      </c>
      <c r="K53" s="29">
        <v>9500</v>
      </c>
    </row>
    <row r="54" spans="1:13" ht="25.5" customHeight="1" x14ac:dyDescent="0.25">
      <c r="A54" s="49" t="s">
        <v>32</v>
      </c>
      <c r="B54" s="81" t="s">
        <v>16</v>
      </c>
      <c r="C54" s="12" t="s">
        <v>12</v>
      </c>
      <c r="D54" s="29">
        <v>27152.5</v>
      </c>
      <c r="E54" s="29">
        <v>21426.2</v>
      </c>
      <c r="F54" s="29">
        <v>27756.6</v>
      </c>
      <c r="G54" s="29">
        <v>37244.079940000003</v>
      </c>
      <c r="H54" s="29">
        <v>25898</v>
      </c>
      <c r="I54" s="29">
        <v>26414.1</v>
      </c>
      <c r="J54" s="29">
        <v>26931.3</v>
      </c>
      <c r="K54" s="29">
        <v>192822.77993999998</v>
      </c>
      <c r="L54" s="19"/>
    </row>
    <row r="55" spans="1:13" ht="25.5" x14ac:dyDescent="0.25">
      <c r="A55" s="50"/>
      <c r="B55" s="81"/>
      <c r="C55" s="12" t="s">
        <v>13</v>
      </c>
      <c r="D55" s="29">
        <v>26881</v>
      </c>
      <c r="E55" s="29">
        <v>21156.5</v>
      </c>
      <c r="F55" s="29">
        <v>27479</v>
      </c>
      <c r="G55" s="29">
        <v>36871.639000000003</v>
      </c>
      <c r="H55" s="29">
        <v>25639</v>
      </c>
      <c r="I55" s="29">
        <v>26150</v>
      </c>
      <c r="J55" s="29">
        <v>26662</v>
      </c>
      <c r="K55" s="29">
        <v>190839.139</v>
      </c>
      <c r="L55" s="20"/>
      <c r="M55" s="21"/>
    </row>
    <row r="56" spans="1:13" ht="25.5" x14ac:dyDescent="0.25">
      <c r="A56" s="51"/>
      <c r="B56" s="81"/>
      <c r="C56" s="12" t="s">
        <v>18</v>
      </c>
      <c r="D56" s="29">
        <v>271.5</v>
      </c>
      <c r="E56" s="29">
        <v>269.7</v>
      </c>
      <c r="F56" s="29">
        <v>277.60000000000002</v>
      </c>
      <c r="G56" s="29">
        <v>372.44094000000001</v>
      </c>
      <c r="H56" s="29">
        <v>259</v>
      </c>
      <c r="I56" s="29">
        <v>264.10000000000002</v>
      </c>
      <c r="J56" s="29">
        <v>269.3</v>
      </c>
      <c r="K56" s="29">
        <v>1983.64094</v>
      </c>
      <c r="L56" s="20"/>
      <c r="M56" s="21"/>
    </row>
    <row r="57" spans="1:13" ht="25.5" customHeight="1" x14ac:dyDescent="0.25">
      <c r="A57" s="82" t="s">
        <v>33</v>
      </c>
      <c r="B57" s="82" t="s">
        <v>16</v>
      </c>
      <c r="C57" s="12" t="s">
        <v>12</v>
      </c>
      <c r="D57" s="29">
        <v>241.7</v>
      </c>
      <c r="E57" s="29">
        <v>200</v>
      </c>
      <c r="F57" s="29">
        <v>0</v>
      </c>
      <c r="G57" s="29">
        <v>100</v>
      </c>
      <c r="H57" s="29">
        <v>100</v>
      </c>
      <c r="I57" s="29">
        <v>0</v>
      </c>
      <c r="J57" s="29">
        <v>0</v>
      </c>
      <c r="K57" s="29">
        <v>641.70000000000005</v>
      </c>
      <c r="L57" s="19"/>
    </row>
    <row r="58" spans="1:13" s="19" customFormat="1" ht="25.5" x14ac:dyDescent="0.25">
      <c r="A58" s="83"/>
      <c r="B58" s="83"/>
      <c r="C58" s="12" t="s">
        <v>18</v>
      </c>
      <c r="D58" s="29">
        <v>241.7</v>
      </c>
      <c r="E58" s="29">
        <v>200</v>
      </c>
      <c r="F58" s="29">
        <v>0</v>
      </c>
      <c r="G58" s="29">
        <v>100</v>
      </c>
      <c r="H58" s="29">
        <v>100</v>
      </c>
      <c r="I58" s="29">
        <v>0</v>
      </c>
      <c r="J58" s="29">
        <v>0</v>
      </c>
      <c r="K58" s="29">
        <v>641.70000000000005</v>
      </c>
    </row>
    <row r="59" spans="1:13" ht="25.5" customHeight="1" x14ac:dyDescent="0.25">
      <c r="A59" s="66" t="s">
        <v>34</v>
      </c>
      <c r="B59" s="66" t="s">
        <v>16</v>
      </c>
      <c r="C59" s="12" t="s">
        <v>12</v>
      </c>
      <c r="D59" s="29">
        <v>19023.5</v>
      </c>
      <c r="E59" s="29">
        <v>16056.3</v>
      </c>
      <c r="F59" s="29">
        <v>21471.599999999999</v>
      </c>
      <c r="G59" s="29">
        <v>17818.3</v>
      </c>
      <c r="H59" s="29">
        <v>0</v>
      </c>
      <c r="I59" s="29">
        <v>0</v>
      </c>
      <c r="J59" s="29">
        <v>0</v>
      </c>
      <c r="K59" s="29">
        <v>74369.7</v>
      </c>
    </row>
    <row r="60" spans="1:13" ht="38.25" x14ac:dyDescent="0.25">
      <c r="A60" s="67"/>
      <c r="B60" s="67"/>
      <c r="C60" s="12" t="s">
        <v>26</v>
      </c>
      <c r="D60" s="29">
        <v>19023.5</v>
      </c>
      <c r="E60" s="29">
        <v>16056.3</v>
      </c>
      <c r="F60" s="29">
        <v>21471.599999999999</v>
      </c>
      <c r="G60" s="29">
        <v>17818.3</v>
      </c>
      <c r="H60" s="29">
        <v>0</v>
      </c>
      <c r="I60" s="29">
        <v>0</v>
      </c>
      <c r="J60" s="29">
        <v>0</v>
      </c>
      <c r="K60" s="29">
        <v>74369.7</v>
      </c>
    </row>
    <row r="61" spans="1:13" ht="38.25" x14ac:dyDescent="0.25">
      <c r="A61" s="82" t="s">
        <v>35</v>
      </c>
      <c r="B61" s="11" t="s">
        <v>16</v>
      </c>
      <c r="C61" s="12" t="s">
        <v>12</v>
      </c>
      <c r="D61" s="29">
        <v>0</v>
      </c>
      <c r="E61" s="29">
        <v>0</v>
      </c>
      <c r="F61" s="29">
        <v>100</v>
      </c>
      <c r="G61" s="29">
        <v>1000</v>
      </c>
      <c r="H61" s="29">
        <v>1000</v>
      </c>
      <c r="I61" s="29">
        <v>0</v>
      </c>
      <c r="J61" s="29">
        <v>0</v>
      </c>
      <c r="K61" s="29">
        <v>2100</v>
      </c>
    </row>
    <row r="62" spans="1:13" ht="25.5" x14ac:dyDescent="0.25">
      <c r="A62" s="83"/>
      <c r="B62" s="11"/>
      <c r="C62" s="12" t="s">
        <v>18</v>
      </c>
      <c r="D62" s="29">
        <v>0</v>
      </c>
      <c r="E62" s="29">
        <v>0</v>
      </c>
      <c r="F62" s="29">
        <v>100</v>
      </c>
      <c r="G62" s="29">
        <v>1000</v>
      </c>
      <c r="H62" s="29">
        <v>1000</v>
      </c>
      <c r="I62" s="29">
        <v>0</v>
      </c>
      <c r="J62" s="29">
        <v>0</v>
      </c>
      <c r="K62" s="29">
        <v>2100</v>
      </c>
    </row>
    <row r="63" spans="1:13" x14ac:dyDescent="0.25">
      <c r="A63" s="64" t="s">
        <v>47</v>
      </c>
      <c r="B63" s="77" t="s">
        <v>11</v>
      </c>
      <c r="C63" s="12" t="s">
        <v>12</v>
      </c>
      <c r="D63" s="29">
        <v>50</v>
      </c>
      <c r="E63" s="29">
        <v>50</v>
      </c>
      <c r="F63" s="29">
        <v>50</v>
      </c>
      <c r="G63" s="29">
        <v>158.38015999999999</v>
      </c>
      <c r="H63" s="29">
        <v>200</v>
      </c>
      <c r="I63" s="29">
        <v>0</v>
      </c>
      <c r="J63" s="29">
        <v>0</v>
      </c>
      <c r="K63" s="29">
        <v>508.38015999999999</v>
      </c>
    </row>
    <row r="64" spans="1:13" ht="25.5" x14ac:dyDescent="0.25">
      <c r="A64" s="64"/>
      <c r="B64" s="78"/>
      <c r="C64" s="12" t="s">
        <v>18</v>
      </c>
      <c r="D64" s="29">
        <v>50</v>
      </c>
      <c r="E64" s="29">
        <v>50</v>
      </c>
      <c r="F64" s="29">
        <v>50</v>
      </c>
      <c r="G64" s="29">
        <v>158.38015999999999</v>
      </c>
      <c r="H64" s="29">
        <v>200</v>
      </c>
      <c r="I64" s="29">
        <v>0</v>
      </c>
      <c r="J64" s="29">
        <v>0</v>
      </c>
      <c r="K64" s="29">
        <v>508.38015999999999</v>
      </c>
    </row>
    <row r="65" spans="1:11" x14ac:dyDescent="0.25">
      <c r="A65" s="64"/>
      <c r="B65" s="84" t="s">
        <v>16</v>
      </c>
      <c r="C65" s="12" t="s">
        <v>12</v>
      </c>
      <c r="D65" s="29">
        <v>50</v>
      </c>
      <c r="E65" s="29">
        <v>50</v>
      </c>
      <c r="F65" s="29">
        <v>0</v>
      </c>
      <c r="G65" s="29">
        <v>158.38015999999999</v>
      </c>
      <c r="H65" s="29">
        <v>200</v>
      </c>
      <c r="I65" s="29">
        <v>0</v>
      </c>
      <c r="J65" s="29">
        <v>0</v>
      </c>
      <c r="K65" s="29">
        <v>458.38015999999999</v>
      </c>
    </row>
    <row r="66" spans="1:11" ht="25.5" x14ac:dyDescent="0.25">
      <c r="A66" s="64"/>
      <c r="B66" s="84"/>
      <c r="C66" s="12" t="s">
        <v>18</v>
      </c>
      <c r="D66" s="29">
        <v>50</v>
      </c>
      <c r="E66" s="29">
        <v>50</v>
      </c>
      <c r="F66" s="29">
        <v>0</v>
      </c>
      <c r="G66" s="29">
        <v>158.38015999999999</v>
      </c>
      <c r="H66" s="29">
        <v>200</v>
      </c>
      <c r="I66" s="29">
        <v>0</v>
      </c>
      <c r="J66" s="29">
        <v>0</v>
      </c>
      <c r="K66" s="29">
        <v>458.38015999999999</v>
      </c>
    </row>
    <row r="67" spans="1:11" x14ac:dyDescent="0.25">
      <c r="A67" s="64"/>
      <c r="B67" s="84" t="s">
        <v>17</v>
      </c>
      <c r="C67" s="12" t="s">
        <v>12</v>
      </c>
      <c r="D67" s="29">
        <v>0</v>
      </c>
      <c r="E67" s="29">
        <v>0</v>
      </c>
      <c r="F67" s="29">
        <v>50</v>
      </c>
      <c r="G67" s="29">
        <v>0</v>
      </c>
      <c r="H67" s="29">
        <v>0</v>
      </c>
      <c r="I67" s="29">
        <v>0</v>
      </c>
      <c r="J67" s="29">
        <v>0</v>
      </c>
      <c r="K67" s="29">
        <v>50</v>
      </c>
    </row>
    <row r="68" spans="1:11" ht="25.5" x14ac:dyDescent="0.25">
      <c r="A68" s="64"/>
      <c r="B68" s="84"/>
      <c r="C68" s="12" t="s">
        <v>18</v>
      </c>
      <c r="D68" s="29">
        <v>0</v>
      </c>
      <c r="E68" s="29">
        <v>0</v>
      </c>
      <c r="F68" s="29">
        <v>50</v>
      </c>
      <c r="G68" s="29">
        <v>0</v>
      </c>
      <c r="H68" s="29">
        <v>0</v>
      </c>
      <c r="I68" s="29">
        <v>0</v>
      </c>
      <c r="J68" s="29">
        <v>0</v>
      </c>
      <c r="K68" s="29">
        <v>50</v>
      </c>
    </row>
    <row r="69" spans="1:11" x14ac:dyDescent="0.25">
      <c r="A69" s="49" t="s">
        <v>36</v>
      </c>
      <c r="B69" s="68" t="s">
        <v>11</v>
      </c>
      <c r="C69" s="12" t="s">
        <v>12</v>
      </c>
      <c r="D69" s="29">
        <v>50</v>
      </c>
      <c r="E69" s="29">
        <v>50</v>
      </c>
      <c r="F69" s="29">
        <v>50</v>
      </c>
      <c r="G69" s="29">
        <v>158.38015999999999</v>
      </c>
      <c r="H69" s="29">
        <v>200</v>
      </c>
      <c r="I69" s="29">
        <v>0</v>
      </c>
      <c r="J69" s="29">
        <v>0</v>
      </c>
      <c r="K69" s="29">
        <v>508.38015999999999</v>
      </c>
    </row>
    <row r="70" spans="1:11" ht="25.5" x14ac:dyDescent="0.25">
      <c r="A70" s="50"/>
      <c r="B70" s="68"/>
      <c r="C70" s="12" t="s">
        <v>18</v>
      </c>
      <c r="D70" s="29">
        <v>50</v>
      </c>
      <c r="E70" s="29">
        <v>50</v>
      </c>
      <c r="F70" s="29">
        <v>50</v>
      </c>
      <c r="G70" s="29">
        <v>158.38015999999999</v>
      </c>
      <c r="H70" s="29">
        <v>200</v>
      </c>
      <c r="I70" s="29">
        <v>0</v>
      </c>
      <c r="J70" s="29">
        <v>0</v>
      </c>
      <c r="K70" s="29">
        <v>508.38015999999999</v>
      </c>
    </row>
    <row r="71" spans="1:11" x14ac:dyDescent="0.25">
      <c r="A71" s="50"/>
      <c r="B71" s="68" t="s">
        <v>16</v>
      </c>
      <c r="C71" s="12" t="s">
        <v>12</v>
      </c>
      <c r="D71" s="29">
        <v>50</v>
      </c>
      <c r="E71" s="29">
        <v>50</v>
      </c>
      <c r="F71" s="29">
        <v>0</v>
      </c>
      <c r="G71" s="29">
        <v>158.38015999999999</v>
      </c>
      <c r="H71" s="29">
        <v>200</v>
      </c>
      <c r="I71" s="29">
        <v>0</v>
      </c>
      <c r="J71" s="29">
        <v>0</v>
      </c>
      <c r="K71" s="29">
        <v>458.38015999999999</v>
      </c>
    </row>
    <row r="72" spans="1:11" ht="25.5" x14ac:dyDescent="0.25">
      <c r="A72" s="50"/>
      <c r="B72" s="68"/>
      <c r="C72" s="12" t="s">
        <v>18</v>
      </c>
      <c r="D72" s="29">
        <v>50</v>
      </c>
      <c r="E72" s="29">
        <v>50</v>
      </c>
      <c r="F72" s="29">
        <v>0</v>
      </c>
      <c r="G72" s="29">
        <v>158.38015999999999</v>
      </c>
      <c r="H72" s="29">
        <v>200</v>
      </c>
      <c r="I72" s="29">
        <v>0</v>
      </c>
      <c r="J72" s="29">
        <v>0</v>
      </c>
      <c r="K72" s="29">
        <v>458.38015999999999</v>
      </c>
    </row>
    <row r="73" spans="1:11" x14ac:dyDescent="0.25">
      <c r="A73" s="50"/>
      <c r="B73" s="80" t="s">
        <v>17</v>
      </c>
      <c r="C73" s="12" t="s">
        <v>12</v>
      </c>
      <c r="D73" s="29">
        <v>0</v>
      </c>
      <c r="E73" s="29">
        <v>0</v>
      </c>
      <c r="F73" s="29">
        <v>50</v>
      </c>
      <c r="G73" s="29">
        <v>0</v>
      </c>
      <c r="H73" s="29">
        <v>0</v>
      </c>
      <c r="I73" s="29">
        <v>0</v>
      </c>
      <c r="J73" s="29">
        <v>0</v>
      </c>
      <c r="K73" s="29">
        <v>50</v>
      </c>
    </row>
    <row r="74" spans="1:11" ht="25.5" x14ac:dyDescent="0.25">
      <c r="A74" s="51"/>
      <c r="B74" s="80"/>
      <c r="C74" s="12" t="s">
        <v>18</v>
      </c>
      <c r="D74" s="29">
        <v>0</v>
      </c>
      <c r="E74" s="29">
        <v>0</v>
      </c>
      <c r="F74" s="29">
        <v>50</v>
      </c>
      <c r="G74" s="29">
        <v>0</v>
      </c>
      <c r="H74" s="29">
        <v>0</v>
      </c>
      <c r="I74" s="29">
        <v>0</v>
      </c>
      <c r="J74" s="29">
        <v>0</v>
      </c>
      <c r="K74" s="29">
        <v>50</v>
      </c>
    </row>
    <row r="75" spans="1:11" x14ac:dyDescent="0.25">
      <c r="A75" s="66" t="s">
        <v>37</v>
      </c>
      <c r="B75" s="77" t="s">
        <v>11</v>
      </c>
      <c r="C75" s="12" t="s">
        <v>12</v>
      </c>
      <c r="D75" s="29">
        <v>50</v>
      </c>
      <c r="E75" s="29">
        <v>50</v>
      </c>
      <c r="F75" s="29">
        <v>50</v>
      </c>
      <c r="G75" s="29">
        <v>158.38015999999999</v>
      </c>
      <c r="H75" s="29">
        <v>200</v>
      </c>
      <c r="I75" s="29">
        <v>0</v>
      </c>
      <c r="J75" s="29">
        <v>0</v>
      </c>
      <c r="K75" s="29">
        <v>508.38015999999999</v>
      </c>
    </row>
    <row r="76" spans="1:11" ht="25.5" x14ac:dyDescent="0.25">
      <c r="A76" s="70"/>
      <c r="B76" s="78"/>
      <c r="C76" s="12" t="s">
        <v>18</v>
      </c>
      <c r="D76" s="29">
        <v>50</v>
      </c>
      <c r="E76" s="29">
        <v>50</v>
      </c>
      <c r="F76" s="29">
        <v>50</v>
      </c>
      <c r="G76" s="29">
        <v>158.38015999999999</v>
      </c>
      <c r="H76" s="29">
        <v>200</v>
      </c>
      <c r="I76" s="29">
        <v>0</v>
      </c>
      <c r="J76" s="29">
        <v>0</v>
      </c>
      <c r="K76" s="29">
        <v>508.38015999999999</v>
      </c>
    </row>
    <row r="77" spans="1:11" x14ac:dyDescent="0.25">
      <c r="A77" s="70"/>
      <c r="B77" s="68" t="s">
        <v>16</v>
      </c>
      <c r="C77" s="12" t="s">
        <v>12</v>
      </c>
      <c r="D77" s="29">
        <v>50</v>
      </c>
      <c r="E77" s="29">
        <v>50</v>
      </c>
      <c r="F77" s="29">
        <v>0</v>
      </c>
      <c r="G77" s="29">
        <v>158.38015999999999</v>
      </c>
      <c r="H77" s="29">
        <v>200</v>
      </c>
      <c r="I77" s="29">
        <v>0</v>
      </c>
      <c r="J77" s="29">
        <v>0</v>
      </c>
      <c r="K77" s="29">
        <v>458.38015999999999</v>
      </c>
    </row>
    <row r="78" spans="1:11" ht="25.5" x14ac:dyDescent="0.25">
      <c r="A78" s="70"/>
      <c r="B78" s="68"/>
      <c r="C78" s="12" t="s">
        <v>18</v>
      </c>
      <c r="D78" s="29">
        <v>50</v>
      </c>
      <c r="E78" s="29">
        <v>50</v>
      </c>
      <c r="F78" s="29">
        <v>0</v>
      </c>
      <c r="G78" s="29">
        <v>158.38015999999999</v>
      </c>
      <c r="H78" s="30">
        <v>200</v>
      </c>
      <c r="I78" s="30">
        <v>0</v>
      </c>
      <c r="J78" s="30">
        <v>0</v>
      </c>
      <c r="K78" s="29">
        <v>458.38015999999999</v>
      </c>
    </row>
    <row r="79" spans="1:11" x14ac:dyDescent="0.25">
      <c r="A79" s="70"/>
      <c r="B79" s="68" t="s">
        <v>17</v>
      </c>
      <c r="C79" s="12" t="s">
        <v>12</v>
      </c>
      <c r="D79" s="29">
        <v>0</v>
      </c>
      <c r="E79" s="29">
        <v>0</v>
      </c>
      <c r="F79" s="29">
        <v>50</v>
      </c>
      <c r="G79" s="29">
        <v>0</v>
      </c>
      <c r="H79" s="29">
        <v>0</v>
      </c>
      <c r="I79" s="29">
        <v>0</v>
      </c>
      <c r="J79" s="29">
        <v>0</v>
      </c>
      <c r="K79" s="29">
        <v>50</v>
      </c>
    </row>
    <row r="80" spans="1:11" ht="25.5" x14ac:dyDescent="0.25">
      <c r="A80" s="67"/>
      <c r="B80" s="68"/>
      <c r="C80" s="12" t="s">
        <v>18</v>
      </c>
      <c r="D80" s="29">
        <v>0</v>
      </c>
      <c r="E80" s="29">
        <v>0</v>
      </c>
      <c r="F80" s="29">
        <v>50</v>
      </c>
      <c r="G80" s="29">
        <v>0</v>
      </c>
      <c r="H80" s="29">
        <v>0</v>
      </c>
      <c r="I80" s="29">
        <v>0</v>
      </c>
      <c r="J80" s="29">
        <v>0</v>
      </c>
      <c r="K80" s="29">
        <v>50</v>
      </c>
    </row>
    <row r="81" spans="1:11" x14ac:dyDescent="0.25">
      <c r="A81" s="66" t="s">
        <v>38</v>
      </c>
      <c r="B81" s="77" t="s">
        <v>11</v>
      </c>
      <c r="C81" s="12" t="s">
        <v>12</v>
      </c>
      <c r="D81" s="29">
        <v>0</v>
      </c>
      <c r="E81" s="29">
        <v>0</v>
      </c>
      <c r="F81" s="29">
        <v>0</v>
      </c>
      <c r="G81" s="29">
        <v>0</v>
      </c>
      <c r="H81" s="29">
        <v>0</v>
      </c>
      <c r="I81" s="29">
        <v>0</v>
      </c>
      <c r="J81" s="29">
        <v>0</v>
      </c>
      <c r="K81" s="29">
        <v>0</v>
      </c>
    </row>
    <row r="82" spans="1:11" ht="25.5" x14ac:dyDescent="0.25">
      <c r="A82" s="70"/>
      <c r="B82" s="78"/>
      <c r="C82" s="12" t="s">
        <v>14</v>
      </c>
      <c r="D82" s="29">
        <v>0</v>
      </c>
      <c r="E82" s="29">
        <v>0</v>
      </c>
      <c r="F82" s="29">
        <v>0</v>
      </c>
      <c r="G82" s="29">
        <v>0</v>
      </c>
      <c r="H82" s="29">
        <v>0</v>
      </c>
      <c r="I82" s="29">
        <v>0</v>
      </c>
      <c r="J82" s="29">
        <v>0</v>
      </c>
      <c r="K82" s="29">
        <v>0</v>
      </c>
    </row>
    <row r="83" spans="1:11" x14ac:dyDescent="0.25">
      <c r="A83" s="70"/>
      <c r="B83" s="68" t="s">
        <v>16</v>
      </c>
      <c r="C83" s="12" t="s">
        <v>12</v>
      </c>
      <c r="D83" s="29">
        <v>0</v>
      </c>
      <c r="E83" s="29">
        <v>0</v>
      </c>
      <c r="F83" s="29">
        <v>0</v>
      </c>
      <c r="G83" s="29">
        <v>0</v>
      </c>
      <c r="H83" s="29">
        <v>0</v>
      </c>
      <c r="I83" s="29">
        <v>0</v>
      </c>
      <c r="J83" s="29">
        <v>0</v>
      </c>
      <c r="K83" s="29">
        <v>0</v>
      </c>
    </row>
    <row r="84" spans="1:11" ht="25.5" x14ac:dyDescent="0.25">
      <c r="A84" s="70"/>
      <c r="B84" s="68"/>
      <c r="C84" s="12" t="s">
        <v>14</v>
      </c>
      <c r="D84" s="29">
        <v>0</v>
      </c>
      <c r="E84" s="29">
        <v>0</v>
      </c>
      <c r="F84" s="29">
        <v>0</v>
      </c>
      <c r="G84" s="29">
        <v>0</v>
      </c>
      <c r="H84" s="29">
        <v>0</v>
      </c>
      <c r="I84" s="29">
        <v>0</v>
      </c>
      <c r="J84" s="29">
        <v>0</v>
      </c>
      <c r="K84" s="29">
        <v>0</v>
      </c>
    </row>
    <row r="85" spans="1:11" x14ac:dyDescent="0.25">
      <c r="A85" s="70"/>
      <c r="B85" s="68" t="s">
        <v>17</v>
      </c>
      <c r="C85" s="12" t="s">
        <v>12</v>
      </c>
      <c r="D85" s="29">
        <v>0</v>
      </c>
      <c r="E85" s="29">
        <v>0</v>
      </c>
      <c r="F85" s="29">
        <v>0</v>
      </c>
      <c r="G85" s="29">
        <v>0</v>
      </c>
      <c r="H85" s="29">
        <v>0</v>
      </c>
      <c r="I85" s="29">
        <v>0</v>
      </c>
      <c r="J85" s="29">
        <v>0</v>
      </c>
      <c r="K85" s="29">
        <v>0</v>
      </c>
    </row>
    <row r="86" spans="1:11" ht="25.5" x14ac:dyDescent="0.25">
      <c r="A86" s="67"/>
      <c r="B86" s="68"/>
      <c r="C86" s="12" t="s">
        <v>14</v>
      </c>
      <c r="D86" s="29">
        <v>0</v>
      </c>
      <c r="E86" s="29">
        <v>0</v>
      </c>
      <c r="F86" s="29">
        <v>0</v>
      </c>
      <c r="G86" s="29">
        <v>0</v>
      </c>
      <c r="H86" s="29">
        <v>0</v>
      </c>
      <c r="I86" s="29">
        <v>0</v>
      </c>
      <c r="J86" s="29">
        <v>0</v>
      </c>
      <c r="K86" s="29">
        <v>0</v>
      </c>
    </row>
    <row r="87" spans="1:11" x14ac:dyDescent="0.25">
      <c r="A87" s="66" t="s">
        <v>39</v>
      </c>
      <c r="B87" s="68" t="s">
        <v>16</v>
      </c>
      <c r="C87" s="12" t="s">
        <v>12</v>
      </c>
      <c r="D87" s="29">
        <v>0</v>
      </c>
      <c r="E87" s="29">
        <v>0</v>
      </c>
      <c r="F87" s="29">
        <v>0</v>
      </c>
      <c r="G87" s="29">
        <v>0</v>
      </c>
      <c r="H87" s="29">
        <v>0</v>
      </c>
      <c r="I87" s="29">
        <v>0</v>
      </c>
      <c r="J87" s="29">
        <v>0</v>
      </c>
      <c r="K87" s="29">
        <v>0</v>
      </c>
    </row>
    <row r="88" spans="1:11" ht="25.5" x14ac:dyDescent="0.25">
      <c r="A88" s="67"/>
      <c r="B88" s="68"/>
      <c r="C88" s="12" t="s">
        <v>14</v>
      </c>
      <c r="D88" s="29">
        <v>0</v>
      </c>
      <c r="E88" s="29">
        <v>0</v>
      </c>
      <c r="F88" s="29">
        <v>0</v>
      </c>
      <c r="G88" s="29">
        <v>0</v>
      </c>
      <c r="H88" s="29">
        <v>0</v>
      </c>
      <c r="I88" s="29">
        <v>0</v>
      </c>
      <c r="J88" s="29">
        <v>0</v>
      </c>
      <c r="K88" s="29">
        <v>0</v>
      </c>
    </row>
    <row r="89" spans="1:11" ht="25.5" customHeight="1" x14ac:dyDescent="0.25">
      <c r="A89" s="66" t="s">
        <v>40</v>
      </c>
      <c r="B89" s="80" t="s">
        <v>11</v>
      </c>
      <c r="C89" s="12" t="s">
        <v>12</v>
      </c>
      <c r="D89" s="29">
        <v>1559.9</v>
      </c>
      <c r="E89" s="29">
        <v>0</v>
      </c>
      <c r="F89" s="29">
        <v>0</v>
      </c>
      <c r="G89" s="29">
        <v>0</v>
      </c>
      <c r="H89" s="29">
        <v>0</v>
      </c>
      <c r="I89" s="29">
        <v>0</v>
      </c>
      <c r="J89" s="29">
        <v>0</v>
      </c>
      <c r="K89" s="29">
        <v>1559.9</v>
      </c>
    </row>
    <row r="90" spans="1:11" ht="25.5" x14ac:dyDescent="0.25">
      <c r="A90" s="70"/>
      <c r="B90" s="80"/>
      <c r="C90" s="12" t="s">
        <v>13</v>
      </c>
      <c r="D90" s="29">
        <v>1543</v>
      </c>
      <c r="E90" s="29">
        <v>0</v>
      </c>
      <c r="F90" s="29">
        <v>0</v>
      </c>
      <c r="G90" s="29">
        <v>0</v>
      </c>
      <c r="H90" s="29">
        <v>0</v>
      </c>
      <c r="I90" s="29">
        <v>0</v>
      </c>
      <c r="J90" s="29">
        <v>0</v>
      </c>
      <c r="K90" s="29">
        <v>1543</v>
      </c>
    </row>
    <row r="91" spans="1:11" ht="25.5" x14ac:dyDescent="0.25">
      <c r="A91" s="70"/>
      <c r="B91" s="80"/>
      <c r="C91" s="12" t="s">
        <v>18</v>
      </c>
      <c r="D91" s="29">
        <v>16.899999999999999</v>
      </c>
      <c r="E91" s="29">
        <v>0</v>
      </c>
      <c r="F91" s="29">
        <v>0</v>
      </c>
      <c r="G91" s="29">
        <v>0</v>
      </c>
      <c r="H91" s="29">
        <v>0</v>
      </c>
      <c r="I91" s="29">
        <v>0</v>
      </c>
      <c r="J91" s="29">
        <v>0</v>
      </c>
      <c r="K91" s="29">
        <v>16.899999999999999</v>
      </c>
    </row>
    <row r="92" spans="1:11" x14ac:dyDescent="0.25">
      <c r="A92" s="70"/>
      <c r="B92" s="85" t="s">
        <v>16</v>
      </c>
      <c r="C92" s="12" t="s">
        <v>12</v>
      </c>
      <c r="D92" s="29">
        <v>0</v>
      </c>
      <c r="E92" s="29">
        <v>0</v>
      </c>
      <c r="F92" s="29">
        <v>0</v>
      </c>
      <c r="G92" s="29">
        <v>0</v>
      </c>
      <c r="H92" s="29">
        <v>0</v>
      </c>
      <c r="I92" s="29">
        <v>0</v>
      </c>
      <c r="J92" s="29">
        <v>0</v>
      </c>
      <c r="K92" s="29">
        <v>0</v>
      </c>
    </row>
    <row r="93" spans="1:11" ht="25.5" x14ac:dyDescent="0.25">
      <c r="A93" s="70"/>
      <c r="B93" s="85"/>
      <c r="C93" s="12" t="s">
        <v>13</v>
      </c>
      <c r="D93" s="29">
        <v>0</v>
      </c>
      <c r="E93" s="29">
        <v>0</v>
      </c>
      <c r="F93" s="29">
        <v>0</v>
      </c>
      <c r="G93" s="29">
        <v>0</v>
      </c>
      <c r="H93" s="29">
        <v>0</v>
      </c>
      <c r="I93" s="29">
        <v>0</v>
      </c>
      <c r="J93" s="29">
        <v>0</v>
      </c>
      <c r="K93" s="29">
        <v>0</v>
      </c>
    </row>
    <row r="94" spans="1:11" ht="25.5" x14ac:dyDescent="0.25">
      <c r="A94" s="70"/>
      <c r="B94" s="85"/>
      <c r="C94" s="12" t="s">
        <v>18</v>
      </c>
      <c r="D94" s="29">
        <v>0</v>
      </c>
      <c r="E94" s="29">
        <v>0</v>
      </c>
      <c r="F94" s="29">
        <v>0</v>
      </c>
      <c r="G94" s="29">
        <v>0</v>
      </c>
      <c r="H94" s="29">
        <v>0</v>
      </c>
      <c r="I94" s="29">
        <v>0</v>
      </c>
      <c r="J94" s="29">
        <v>0</v>
      </c>
      <c r="K94" s="29">
        <v>0</v>
      </c>
    </row>
    <row r="95" spans="1:11" ht="25.5" customHeight="1" x14ac:dyDescent="0.25">
      <c r="A95" s="70"/>
      <c r="B95" s="66" t="s">
        <v>19</v>
      </c>
      <c r="C95" s="12" t="s">
        <v>12</v>
      </c>
      <c r="D95" s="29">
        <v>1559.9</v>
      </c>
      <c r="E95" s="29">
        <v>0</v>
      </c>
      <c r="F95" s="29">
        <v>0</v>
      </c>
      <c r="G95" s="29">
        <v>0</v>
      </c>
      <c r="H95" s="29">
        <v>0</v>
      </c>
      <c r="I95" s="29">
        <v>0</v>
      </c>
      <c r="J95" s="29">
        <v>0</v>
      </c>
      <c r="K95" s="29">
        <v>1559.9</v>
      </c>
    </row>
    <row r="96" spans="1:11" ht="25.5" x14ac:dyDescent="0.25">
      <c r="A96" s="70"/>
      <c r="B96" s="70"/>
      <c r="C96" s="12" t="s">
        <v>13</v>
      </c>
      <c r="D96" s="29">
        <v>1543</v>
      </c>
      <c r="E96" s="29">
        <v>0</v>
      </c>
      <c r="F96" s="29">
        <v>0</v>
      </c>
      <c r="G96" s="29">
        <v>0</v>
      </c>
      <c r="H96" s="29">
        <v>0</v>
      </c>
      <c r="I96" s="29">
        <v>0</v>
      </c>
      <c r="J96" s="29">
        <v>0</v>
      </c>
      <c r="K96" s="29">
        <v>1543</v>
      </c>
    </row>
    <row r="97" spans="1:11" ht="25.5" x14ac:dyDescent="0.25">
      <c r="A97" s="67"/>
      <c r="B97" s="67"/>
      <c r="C97" s="12" t="s">
        <v>18</v>
      </c>
      <c r="D97" s="29">
        <v>16.899999999999999</v>
      </c>
      <c r="E97" s="29">
        <v>0</v>
      </c>
      <c r="F97" s="29">
        <v>0</v>
      </c>
      <c r="G97" s="29">
        <v>0</v>
      </c>
      <c r="H97" s="29">
        <v>0</v>
      </c>
      <c r="I97" s="29">
        <v>0</v>
      </c>
      <c r="J97" s="29">
        <v>0</v>
      </c>
      <c r="K97" s="29">
        <v>16.899999999999999</v>
      </c>
    </row>
    <row r="98" spans="1:11" ht="25.5" customHeight="1" x14ac:dyDescent="0.25">
      <c r="A98" s="66" t="s">
        <v>41</v>
      </c>
      <c r="B98" s="71" t="s">
        <v>11</v>
      </c>
      <c r="C98" s="12" t="s">
        <v>12</v>
      </c>
      <c r="D98" s="29">
        <v>1559.9</v>
      </c>
      <c r="E98" s="29">
        <v>0</v>
      </c>
      <c r="F98" s="29">
        <v>0</v>
      </c>
      <c r="G98" s="29">
        <v>0</v>
      </c>
      <c r="H98" s="29">
        <v>0</v>
      </c>
      <c r="I98" s="29">
        <v>0</v>
      </c>
      <c r="J98" s="29">
        <v>0</v>
      </c>
      <c r="K98" s="29">
        <v>1559.9</v>
      </c>
    </row>
    <row r="99" spans="1:11" ht="25.5" x14ac:dyDescent="0.25">
      <c r="A99" s="70"/>
      <c r="B99" s="72"/>
      <c r="C99" s="12" t="s">
        <v>13</v>
      </c>
      <c r="D99" s="29">
        <v>1543</v>
      </c>
      <c r="E99" s="29">
        <v>0</v>
      </c>
      <c r="F99" s="29">
        <v>0</v>
      </c>
      <c r="G99" s="29">
        <v>0</v>
      </c>
      <c r="H99" s="29">
        <v>0</v>
      </c>
      <c r="I99" s="29">
        <v>0</v>
      </c>
      <c r="J99" s="29">
        <v>0</v>
      </c>
      <c r="K99" s="29">
        <v>1543</v>
      </c>
    </row>
    <row r="100" spans="1:11" ht="25.5" x14ac:dyDescent="0.25">
      <c r="A100" s="70"/>
      <c r="B100" s="73"/>
      <c r="C100" s="12" t="s">
        <v>18</v>
      </c>
      <c r="D100" s="29">
        <v>16.899999999999999</v>
      </c>
      <c r="E100" s="29">
        <v>0</v>
      </c>
      <c r="F100" s="29">
        <v>0</v>
      </c>
      <c r="G100" s="29">
        <v>0</v>
      </c>
      <c r="H100" s="29">
        <v>0</v>
      </c>
      <c r="I100" s="29">
        <v>0</v>
      </c>
      <c r="J100" s="29">
        <v>0</v>
      </c>
      <c r="K100" s="29">
        <v>16.899999999999999</v>
      </c>
    </row>
    <row r="101" spans="1:11" x14ac:dyDescent="0.25">
      <c r="A101" s="70"/>
      <c r="B101" s="86" t="s">
        <v>16</v>
      </c>
      <c r="C101" s="12" t="s">
        <v>21</v>
      </c>
      <c r="D101" s="29">
        <v>0</v>
      </c>
      <c r="E101" s="29">
        <v>0</v>
      </c>
      <c r="F101" s="29">
        <v>0</v>
      </c>
      <c r="G101" s="29">
        <v>0</v>
      </c>
      <c r="H101" s="29">
        <v>0</v>
      </c>
      <c r="I101" s="29">
        <v>0</v>
      </c>
      <c r="J101" s="29">
        <v>0</v>
      </c>
      <c r="K101" s="29">
        <v>0</v>
      </c>
    </row>
    <row r="102" spans="1:11" ht="25.5" x14ac:dyDescent="0.25">
      <c r="A102" s="70"/>
      <c r="B102" s="86"/>
      <c r="C102" s="12" t="s">
        <v>13</v>
      </c>
      <c r="D102" s="29">
        <v>0</v>
      </c>
      <c r="E102" s="29">
        <v>0</v>
      </c>
      <c r="F102" s="29">
        <v>0</v>
      </c>
      <c r="G102" s="29">
        <v>0</v>
      </c>
      <c r="H102" s="29">
        <v>0</v>
      </c>
      <c r="I102" s="29">
        <v>0</v>
      </c>
      <c r="J102" s="29">
        <v>0</v>
      </c>
      <c r="K102" s="29">
        <v>0</v>
      </c>
    </row>
    <row r="103" spans="1:11" ht="25.5" x14ac:dyDescent="0.25">
      <c r="A103" s="70"/>
      <c r="B103" s="86"/>
      <c r="C103" s="12" t="s">
        <v>18</v>
      </c>
      <c r="D103" s="29">
        <v>0</v>
      </c>
      <c r="E103" s="29">
        <v>0</v>
      </c>
      <c r="F103" s="29">
        <v>0</v>
      </c>
      <c r="G103" s="29">
        <v>0</v>
      </c>
      <c r="H103" s="29">
        <v>0</v>
      </c>
      <c r="I103" s="29">
        <v>0</v>
      </c>
      <c r="J103" s="29">
        <v>0</v>
      </c>
      <c r="K103" s="29">
        <v>0</v>
      </c>
    </row>
    <row r="104" spans="1:11" ht="25.5" customHeight="1" x14ac:dyDescent="0.25">
      <c r="A104" s="70"/>
      <c r="B104" s="86" t="s">
        <v>19</v>
      </c>
      <c r="C104" s="12" t="s">
        <v>12</v>
      </c>
      <c r="D104" s="29">
        <v>1559.9</v>
      </c>
      <c r="E104" s="29">
        <v>0</v>
      </c>
      <c r="F104" s="29">
        <v>0</v>
      </c>
      <c r="G104" s="29">
        <v>0</v>
      </c>
      <c r="H104" s="29">
        <v>0</v>
      </c>
      <c r="I104" s="29">
        <v>0</v>
      </c>
      <c r="J104" s="29">
        <v>0</v>
      </c>
      <c r="K104" s="29">
        <v>1559.9</v>
      </c>
    </row>
    <row r="105" spans="1:11" ht="25.5" x14ac:dyDescent="0.25">
      <c r="A105" s="70"/>
      <c r="B105" s="86"/>
      <c r="C105" s="12" t="s">
        <v>13</v>
      </c>
      <c r="D105" s="29">
        <v>1543</v>
      </c>
      <c r="E105" s="29">
        <v>0</v>
      </c>
      <c r="F105" s="29">
        <v>0</v>
      </c>
      <c r="G105" s="29">
        <v>0</v>
      </c>
      <c r="H105" s="29">
        <v>0</v>
      </c>
      <c r="I105" s="29">
        <v>0</v>
      </c>
      <c r="J105" s="29">
        <v>0</v>
      </c>
      <c r="K105" s="29">
        <v>1543</v>
      </c>
    </row>
    <row r="106" spans="1:11" ht="25.5" x14ac:dyDescent="0.25">
      <c r="A106" s="67"/>
      <c r="B106" s="86"/>
      <c r="C106" s="12" t="s">
        <v>18</v>
      </c>
      <c r="D106" s="29">
        <v>16.899999999999999</v>
      </c>
      <c r="E106" s="29">
        <v>0</v>
      </c>
      <c r="F106" s="29">
        <v>0</v>
      </c>
      <c r="G106" s="29">
        <v>0</v>
      </c>
      <c r="H106" s="29">
        <v>0</v>
      </c>
      <c r="I106" s="29">
        <v>0</v>
      </c>
      <c r="J106" s="29">
        <v>0</v>
      </c>
      <c r="K106" s="29">
        <v>16.899999999999999</v>
      </c>
    </row>
    <row r="107" spans="1:11" x14ac:dyDescent="0.25">
      <c r="A107" s="80" t="s">
        <v>42</v>
      </c>
      <c r="B107" s="86" t="s">
        <v>16</v>
      </c>
      <c r="C107" s="12" t="s">
        <v>12</v>
      </c>
      <c r="D107" s="29">
        <v>0</v>
      </c>
      <c r="E107" s="29">
        <v>0</v>
      </c>
      <c r="F107" s="29">
        <v>0</v>
      </c>
      <c r="G107" s="29">
        <v>0</v>
      </c>
      <c r="H107" s="29">
        <v>0</v>
      </c>
      <c r="I107" s="29">
        <v>0</v>
      </c>
      <c r="J107" s="29">
        <v>0</v>
      </c>
      <c r="K107" s="29">
        <v>0</v>
      </c>
    </row>
    <row r="108" spans="1:11" ht="25.5" x14ac:dyDescent="0.25">
      <c r="A108" s="80"/>
      <c r="B108" s="86"/>
      <c r="C108" s="12" t="s">
        <v>13</v>
      </c>
      <c r="D108" s="29">
        <v>0</v>
      </c>
      <c r="E108" s="29">
        <v>0</v>
      </c>
      <c r="F108" s="29">
        <v>0</v>
      </c>
      <c r="G108" s="29">
        <v>0</v>
      </c>
      <c r="H108" s="29">
        <v>0</v>
      </c>
      <c r="I108" s="29">
        <v>0</v>
      </c>
      <c r="J108" s="29">
        <v>0</v>
      </c>
      <c r="K108" s="29">
        <v>0</v>
      </c>
    </row>
    <row r="109" spans="1:11" ht="25.5" x14ac:dyDescent="0.25">
      <c r="A109" s="80"/>
      <c r="B109" s="86"/>
      <c r="C109" s="12" t="s">
        <v>18</v>
      </c>
      <c r="D109" s="29">
        <v>0</v>
      </c>
      <c r="E109" s="29">
        <v>0</v>
      </c>
      <c r="F109" s="29">
        <v>0</v>
      </c>
      <c r="G109" s="29">
        <v>0</v>
      </c>
      <c r="H109" s="29">
        <v>0</v>
      </c>
      <c r="I109" s="29">
        <v>0</v>
      </c>
      <c r="J109" s="29">
        <v>0</v>
      </c>
      <c r="K109" s="29">
        <v>0</v>
      </c>
    </row>
    <row r="110" spans="1:11" ht="25.5" customHeight="1" x14ac:dyDescent="0.25">
      <c r="A110" s="80" t="s">
        <v>43</v>
      </c>
      <c r="B110" s="86" t="s">
        <v>19</v>
      </c>
      <c r="C110" s="12" t="s">
        <v>12</v>
      </c>
      <c r="D110" s="29">
        <v>1559.9</v>
      </c>
      <c r="E110" s="29">
        <v>0</v>
      </c>
      <c r="F110" s="29">
        <v>0</v>
      </c>
      <c r="G110" s="29">
        <v>0</v>
      </c>
      <c r="H110" s="29">
        <v>0</v>
      </c>
      <c r="I110" s="29">
        <v>0</v>
      </c>
      <c r="J110" s="29">
        <v>0</v>
      </c>
      <c r="K110" s="29">
        <v>1559.9</v>
      </c>
    </row>
    <row r="111" spans="1:11" ht="25.5" x14ac:dyDescent="0.25">
      <c r="A111" s="80"/>
      <c r="B111" s="86"/>
      <c r="C111" s="12" t="s">
        <v>13</v>
      </c>
      <c r="D111" s="29">
        <v>1543</v>
      </c>
      <c r="E111" s="29">
        <v>0</v>
      </c>
      <c r="F111" s="29">
        <v>0</v>
      </c>
      <c r="G111" s="29">
        <v>0</v>
      </c>
      <c r="H111" s="29">
        <v>0</v>
      </c>
      <c r="I111" s="29">
        <v>0</v>
      </c>
      <c r="J111" s="29">
        <v>0</v>
      </c>
      <c r="K111" s="29">
        <v>1543</v>
      </c>
    </row>
    <row r="112" spans="1:11" ht="25.5" x14ac:dyDescent="0.25">
      <c r="A112" s="80"/>
      <c r="B112" s="86"/>
      <c r="C112" s="12" t="s">
        <v>18</v>
      </c>
      <c r="D112" s="29">
        <v>16.899999999999999</v>
      </c>
      <c r="E112" s="29">
        <v>0</v>
      </c>
      <c r="F112" s="29">
        <v>0</v>
      </c>
      <c r="G112" s="29">
        <v>0</v>
      </c>
      <c r="H112" s="29">
        <v>0</v>
      </c>
      <c r="I112" s="29">
        <v>0</v>
      </c>
      <c r="J112" s="29">
        <v>0</v>
      </c>
      <c r="K112" s="29">
        <v>16.899999999999999</v>
      </c>
    </row>
    <row r="113" spans="1:11" x14ac:dyDescent="0.25">
      <c r="A113" s="1"/>
      <c r="B113" s="1"/>
      <c r="C113" s="25"/>
      <c r="D113" s="26"/>
      <c r="E113" s="26"/>
      <c r="F113" s="26"/>
      <c r="G113" s="26"/>
      <c r="H113" s="26"/>
      <c r="I113" s="26"/>
      <c r="J113" s="26"/>
      <c r="K113" s="26"/>
    </row>
    <row r="114" spans="1:11" x14ac:dyDescent="0.25">
      <c r="A114" s="1"/>
      <c r="B114" s="1"/>
      <c r="C114" s="25"/>
      <c r="D114" s="26"/>
      <c r="E114" s="26"/>
      <c r="F114" s="26"/>
      <c r="G114" s="26"/>
      <c r="H114" s="26"/>
      <c r="I114" s="26"/>
      <c r="J114" s="26"/>
      <c r="K114" s="26"/>
    </row>
    <row r="115" spans="1:11" x14ac:dyDescent="0.25">
      <c r="A115" s="1"/>
      <c r="B115" s="1"/>
      <c r="C115" s="25"/>
      <c r="D115" s="26"/>
      <c r="E115" s="26"/>
      <c r="F115" s="26"/>
      <c r="G115" s="26"/>
      <c r="H115" s="26"/>
      <c r="I115" s="26"/>
      <c r="J115" s="26"/>
      <c r="K115" s="26"/>
    </row>
    <row r="116" spans="1:11" x14ac:dyDescent="0.25">
      <c r="A116" s="1"/>
      <c r="B116" s="1"/>
      <c r="C116" s="25"/>
      <c r="D116" s="26"/>
      <c r="E116" s="26"/>
      <c r="F116" s="26"/>
      <c r="G116" s="26"/>
      <c r="H116" s="26"/>
      <c r="I116" s="26"/>
      <c r="J116" s="26"/>
      <c r="K116" s="26"/>
    </row>
    <row r="117" spans="1:11" x14ac:dyDescent="0.25">
      <c r="A117" s="1"/>
      <c r="B117" s="1"/>
      <c r="C117" s="25"/>
      <c r="D117" s="26"/>
      <c r="E117" s="26"/>
      <c r="F117" s="26"/>
      <c r="G117" s="26"/>
      <c r="H117" s="26"/>
      <c r="I117" s="26"/>
      <c r="J117" s="26"/>
      <c r="K117" s="26"/>
    </row>
    <row r="118" spans="1:11" x14ac:dyDescent="0.25">
      <c r="A118" s="1"/>
      <c r="B118" s="1"/>
      <c r="C118" s="25"/>
      <c r="D118" s="26"/>
      <c r="E118" s="26"/>
      <c r="F118" s="26"/>
      <c r="G118" s="26"/>
      <c r="H118" s="26"/>
      <c r="I118" s="26"/>
      <c r="J118" s="26"/>
      <c r="K118" s="26"/>
    </row>
    <row r="119" spans="1:11" x14ac:dyDescent="0.25">
      <c r="A119" s="1"/>
      <c r="B119" s="1"/>
      <c r="C119" s="25"/>
      <c r="D119" s="26"/>
      <c r="E119" s="26"/>
      <c r="F119" s="26"/>
      <c r="G119" s="26"/>
      <c r="H119" s="26"/>
      <c r="I119" s="26"/>
      <c r="J119" s="26"/>
      <c r="K119" s="26"/>
    </row>
    <row r="120" spans="1:11" x14ac:dyDescent="0.25">
      <c r="A120" s="1"/>
      <c r="B120" s="1"/>
      <c r="C120" s="25"/>
      <c r="D120" s="26"/>
      <c r="E120" s="26"/>
      <c r="F120" s="26"/>
      <c r="G120" s="26"/>
      <c r="H120" s="26"/>
      <c r="I120" s="26"/>
      <c r="J120" s="26"/>
      <c r="K120" s="26"/>
    </row>
  </sheetData>
  <mergeCells count="69">
    <mergeCell ref="A89:A97"/>
    <mergeCell ref="B89:B91"/>
    <mergeCell ref="B92:B94"/>
    <mergeCell ref="B95:B97"/>
    <mergeCell ref="A110:A112"/>
    <mergeCell ref="B110:B112"/>
    <mergeCell ref="A98:A106"/>
    <mergeCell ref="B98:B100"/>
    <mergeCell ref="B101:B103"/>
    <mergeCell ref="B104:B106"/>
    <mergeCell ref="A107:A109"/>
    <mergeCell ref="B107:B109"/>
    <mergeCell ref="A81:A86"/>
    <mergeCell ref="B81:B82"/>
    <mergeCell ref="B83:B84"/>
    <mergeCell ref="B85:B86"/>
    <mergeCell ref="A87:A88"/>
    <mergeCell ref="B87:B88"/>
    <mergeCell ref="B63:B64"/>
    <mergeCell ref="B65:B66"/>
    <mergeCell ref="B67:B68"/>
    <mergeCell ref="A75:A80"/>
    <mergeCell ref="B75:B76"/>
    <mergeCell ref="B77:B78"/>
    <mergeCell ref="B79:B80"/>
    <mergeCell ref="A48:A53"/>
    <mergeCell ref="B48:B49"/>
    <mergeCell ref="B50:B51"/>
    <mergeCell ref="B52:B53"/>
    <mergeCell ref="A69:A74"/>
    <mergeCell ref="B69:B70"/>
    <mergeCell ref="B71:B72"/>
    <mergeCell ref="B73:B74"/>
    <mergeCell ref="A54:A56"/>
    <mergeCell ref="B54:B56"/>
    <mergeCell ref="A57:A58"/>
    <mergeCell ref="B57:B58"/>
    <mergeCell ref="A59:A60"/>
    <mergeCell ref="B59:B60"/>
    <mergeCell ref="A61:A62"/>
    <mergeCell ref="A63:A68"/>
    <mergeCell ref="A38:A47"/>
    <mergeCell ref="B38:B41"/>
    <mergeCell ref="B42:B45"/>
    <mergeCell ref="B46:B47"/>
    <mergeCell ref="A28:A37"/>
    <mergeCell ref="B28:B31"/>
    <mergeCell ref="B32:B35"/>
    <mergeCell ref="B36:B37"/>
    <mergeCell ref="A7:K7"/>
    <mergeCell ref="A8:K8"/>
    <mergeCell ref="A9:K9"/>
    <mergeCell ref="A10:K10"/>
    <mergeCell ref="A11:K11"/>
    <mergeCell ref="A12:A13"/>
    <mergeCell ref="B12:B13"/>
    <mergeCell ref="C12:C13"/>
    <mergeCell ref="D12:K12"/>
    <mergeCell ref="A15:A27"/>
    <mergeCell ref="B15:B18"/>
    <mergeCell ref="B19:B22"/>
    <mergeCell ref="B23:B24"/>
    <mergeCell ref="B25:B27"/>
    <mergeCell ref="A6:K6"/>
    <mergeCell ref="A1:K1"/>
    <mergeCell ref="A2:K2"/>
    <mergeCell ref="A3:K3"/>
    <mergeCell ref="A4:K4"/>
    <mergeCell ref="A5:K5"/>
  </mergeCells>
  <pageMargins left="0.25" right="0.25" top="0.75" bottom="0.75" header="0.3" footer="0.3"/>
  <pageSetup paperSize="9" scale="87" fitToHeight="0" orientation="landscape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НовМПРазвТранспОбслДекабрь2018</vt:lpstr>
      <vt:lpstr>Дорожная</vt:lpstr>
      <vt:lpstr>НовМПРазвТранспОбслДекабрь2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KAB-10</cp:lastModifiedBy>
  <cp:lastPrinted>2024-11-26T06:47:37Z</cp:lastPrinted>
  <dcterms:created xsi:type="dcterms:W3CDTF">2018-12-12T06:12:23Z</dcterms:created>
  <dcterms:modified xsi:type="dcterms:W3CDTF">2024-11-26T07:55:33Z</dcterms:modified>
</cp:coreProperties>
</file>