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та\МУНИЦИПАЛЬНЫЕ ПРОГРАММЫ\Отчетность по МП\9 месяцев 2024\Сводный отчет\"/>
    </mc:Choice>
  </mc:AlternateContent>
  <bookViews>
    <workbookView xWindow="480" yWindow="60" windowWidth="11325" windowHeight="5670" activeTab="1"/>
  </bookViews>
  <sheets>
    <sheet name="№ 1 Целевые показатели" sheetId="6" r:id="rId1"/>
    <sheet name="№ 4 Все источники" sheetId="4" r:id="rId2"/>
  </sheets>
  <calcPr calcId="152511"/>
</workbook>
</file>

<file path=xl/calcChain.xml><?xml version="1.0" encoding="utf-8"?>
<calcChain xmlns="http://schemas.openxmlformats.org/spreadsheetml/2006/main">
  <c r="N11" i="4" l="1"/>
  <c r="E26" i="4" l="1"/>
  <c r="M23" i="4"/>
  <c r="N23" i="4"/>
  <c r="Q23" i="4"/>
  <c r="R23" i="4"/>
  <c r="Q14" i="4"/>
  <c r="R14" i="4"/>
  <c r="E12" i="4"/>
  <c r="F12" i="4"/>
  <c r="E13" i="4"/>
  <c r="F13" i="4"/>
  <c r="E10" i="4"/>
  <c r="F10" i="4"/>
  <c r="F9" i="4" s="1"/>
  <c r="U34" i="4"/>
  <c r="V34" i="4"/>
  <c r="T34" i="4"/>
  <c r="N33" i="4"/>
  <c r="M33" i="4"/>
  <c r="E31" i="4"/>
  <c r="F31" i="4"/>
  <c r="D31" i="4"/>
  <c r="E29" i="4"/>
  <c r="F29" i="4"/>
  <c r="D29" i="4"/>
  <c r="E27" i="4"/>
  <c r="F27" i="4"/>
  <c r="F26" i="4" s="1"/>
  <c r="D27" i="4"/>
  <c r="E25" i="4"/>
  <c r="F25" i="4"/>
  <c r="D25" i="4"/>
  <c r="E24" i="4"/>
  <c r="E23" i="4" s="1"/>
  <c r="F24" i="4"/>
  <c r="D24" i="4"/>
  <c r="E22" i="4"/>
  <c r="F22" i="4"/>
  <c r="E21" i="4"/>
  <c r="F21" i="4"/>
  <c r="D22" i="4"/>
  <c r="D21" i="4"/>
  <c r="E19" i="4"/>
  <c r="F19" i="4"/>
  <c r="D19" i="4"/>
  <c r="E18" i="4"/>
  <c r="F18" i="4"/>
  <c r="D18" i="4"/>
  <c r="E16" i="4"/>
  <c r="F16" i="4"/>
  <c r="D16" i="4"/>
  <c r="E15" i="4"/>
  <c r="E14" i="4" s="1"/>
  <c r="F15" i="4"/>
  <c r="D15" i="4"/>
  <c r="D13" i="4"/>
  <c r="D12" i="4"/>
  <c r="D10" i="4"/>
  <c r="E8" i="4"/>
  <c r="F8" i="4"/>
  <c r="D8" i="4"/>
  <c r="U33" i="4"/>
  <c r="V33" i="4"/>
  <c r="T33" i="4"/>
  <c r="Q33" i="4"/>
  <c r="R33" i="4"/>
  <c r="P33" i="4"/>
  <c r="L33" i="4"/>
  <c r="J33" i="4"/>
  <c r="H33" i="4"/>
  <c r="U35" i="4"/>
  <c r="V35" i="4"/>
  <c r="T35" i="4"/>
  <c r="R35" i="4"/>
  <c r="P35" i="4"/>
  <c r="N35" i="4"/>
  <c r="L35" i="4"/>
  <c r="J35" i="4"/>
  <c r="F35" i="4" s="1"/>
  <c r="H35" i="4"/>
  <c r="U20" i="4"/>
  <c r="V20" i="4"/>
  <c r="T20" i="4"/>
  <c r="Q20" i="4"/>
  <c r="R20" i="4"/>
  <c r="P20" i="4"/>
  <c r="M20" i="4"/>
  <c r="N20" i="4"/>
  <c r="L20" i="4"/>
  <c r="J20" i="4"/>
  <c r="H20" i="4"/>
  <c r="Q17" i="4"/>
  <c r="R17" i="4"/>
  <c r="P17" i="4"/>
  <c r="F23" i="4" l="1"/>
  <c r="F14" i="4"/>
  <c r="D35" i="4"/>
  <c r="F33" i="4"/>
  <c r="D33" i="4"/>
  <c r="Q34" i="4"/>
  <c r="R34" i="4"/>
  <c r="R32" i="4" s="1"/>
  <c r="P34" i="4"/>
  <c r="P32" i="4" s="1"/>
  <c r="M34" i="4"/>
  <c r="N34" i="4"/>
  <c r="N32" i="4" s="1"/>
  <c r="L34" i="4"/>
  <c r="L32" i="4" s="1"/>
  <c r="I34" i="4"/>
  <c r="J34" i="4"/>
  <c r="H34" i="4"/>
  <c r="U32" i="4"/>
  <c r="V32" i="4"/>
  <c r="T32" i="4"/>
  <c r="E34" i="4" l="1"/>
  <c r="J32" i="4"/>
  <c r="F32" i="4" s="1"/>
  <c r="F34" i="4"/>
  <c r="H32" i="4"/>
  <c r="D32" i="4" s="1"/>
  <c r="D34" i="4"/>
  <c r="I11" i="4"/>
  <c r="J11" i="4"/>
  <c r="H11" i="4"/>
  <c r="Q7" i="4"/>
  <c r="U30" i="4" l="1"/>
  <c r="V30" i="4"/>
  <c r="T30" i="4"/>
  <c r="E30" i="4"/>
  <c r="F30" i="4"/>
  <c r="E28" i="4"/>
  <c r="F28" i="4"/>
  <c r="D28" i="4"/>
  <c r="D30" i="4"/>
  <c r="Q30" i="4"/>
  <c r="R30" i="4"/>
  <c r="P30" i="4"/>
  <c r="M30" i="4"/>
  <c r="N30" i="4"/>
  <c r="L30" i="4"/>
  <c r="I30" i="4"/>
  <c r="J30" i="4"/>
  <c r="H30" i="4"/>
  <c r="K29" i="4"/>
  <c r="K31" i="4"/>
  <c r="O29" i="4"/>
  <c r="O31" i="4"/>
  <c r="S29" i="4"/>
  <c r="S31" i="4"/>
  <c r="W29" i="4"/>
  <c r="W31" i="4"/>
  <c r="L28" i="4"/>
  <c r="M28" i="4"/>
  <c r="N28" i="4"/>
  <c r="P28" i="4"/>
  <c r="Q28" i="4"/>
  <c r="R28" i="4"/>
  <c r="T28" i="4"/>
  <c r="U28" i="4"/>
  <c r="V28" i="4"/>
  <c r="I28" i="4"/>
  <c r="J28" i="4"/>
  <c r="H28" i="4"/>
  <c r="G28" i="4" l="1"/>
  <c r="K28" i="4"/>
  <c r="S30" i="4"/>
  <c r="O30" i="4"/>
  <c r="K30" i="4"/>
  <c r="G31" i="4"/>
  <c r="W30" i="4"/>
  <c r="G30" i="4"/>
  <c r="W28" i="4"/>
  <c r="S28" i="4"/>
  <c r="O28" i="4"/>
  <c r="G29" i="4"/>
  <c r="I7" i="4"/>
  <c r="V23" i="4" l="1"/>
  <c r="T23" i="4"/>
  <c r="P23" i="4"/>
  <c r="L23" i="4"/>
  <c r="J23" i="4"/>
  <c r="H23" i="4"/>
  <c r="P14" i="4" l="1"/>
  <c r="Q11" i="4"/>
  <c r="R11" i="4"/>
  <c r="P11" i="4"/>
  <c r="U9" i="4"/>
  <c r="V9" i="4"/>
  <c r="T9" i="4"/>
  <c r="Q9" i="4"/>
  <c r="R9" i="4"/>
  <c r="P9" i="4"/>
  <c r="N9" i="4"/>
  <c r="L9" i="4"/>
  <c r="I9" i="4"/>
  <c r="J9" i="4"/>
  <c r="H9" i="4"/>
  <c r="M7" i="4"/>
  <c r="E7" i="4" s="1"/>
  <c r="O8" i="4"/>
  <c r="W8" i="4"/>
  <c r="E9" i="4"/>
  <c r="S10" i="4"/>
  <c r="F17" i="4" l="1"/>
  <c r="F11" i="4"/>
  <c r="S9" i="4"/>
  <c r="M9" i="4"/>
  <c r="O9" i="4" s="1"/>
  <c r="S8" i="4"/>
  <c r="K8" i="4"/>
  <c r="D9" i="4"/>
  <c r="G8" i="4"/>
  <c r="K9" i="4"/>
  <c r="G10" i="4"/>
  <c r="G9" i="4"/>
  <c r="O10" i="4"/>
  <c r="K10" i="4"/>
  <c r="W22" i="4" l="1"/>
  <c r="W19" i="4"/>
  <c r="U17" i="4"/>
  <c r="V17" i="4"/>
  <c r="T17" i="4"/>
  <c r="S19" i="4"/>
  <c r="O19" i="4"/>
  <c r="M17" i="4"/>
  <c r="N17" i="4"/>
  <c r="L17" i="4"/>
  <c r="K19" i="4"/>
  <c r="I17" i="4"/>
  <c r="J17" i="4"/>
  <c r="H17" i="4"/>
  <c r="L11" i="4"/>
  <c r="D11" i="4"/>
  <c r="W12" i="4"/>
  <c r="O12" i="4"/>
  <c r="K12" i="4"/>
  <c r="G12" i="4"/>
  <c r="S11" i="4"/>
  <c r="G19" i="4" l="1"/>
  <c r="G22" i="4"/>
  <c r="S22" i="4" l="1"/>
  <c r="N14" i="4" l="1"/>
  <c r="L14" i="4"/>
  <c r="W10" i="4" l="1"/>
  <c r="W13" i="4"/>
  <c r="W15" i="4"/>
  <c r="W16" i="4"/>
  <c r="W18" i="4"/>
  <c r="W21" i="4"/>
  <c r="W24" i="4"/>
  <c r="W25" i="4"/>
  <c r="W27" i="4"/>
  <c r="W9" i="4"/>
  <c r="S13" i="4" l="1"/>
  <c r="Q16" i="4"/>
  <c r="S18" i="4"/>
  <c r="E11" i="4"/>
  <c r="O15" i="4"/>
  <c r="M16" i="4"/>
  <c r="O18" i="4"/>
  <c r="K13" i="4"/>
  <c r="I15" i="4"/>
  <c r="I16" i="4"/>
  <c r="I35" i="4" s="1"/>
  <c r="K18" i="4"/>
  <c r="I21" i="4"/>
  <c r="I27" i="4"/>
  <c r="K27" i="4" s="1"/>
  <c r="J26" i="4"/>
  <c r="L26" i="4"/>
  <c r="M26" i="4" s="1"/>
  <c r="N26" i="4"/>
  <c r="P26" i="4"/>
  <c r="Q26" i="4" s="1"/>
  <c r="R26" i="4"/>
  <c r="T26" i="4"/>
  <c r="V26" i="4"/>
  <c r="H26" i="4"/>
  <c r="I23" i="4"/>
  <c r="K23" i="4" s="1"/>
  <c r="W17" i="4"/>
  <c r="J14" i="4"/>
  <c r="T14" i="4"/>
  <c r="V14" i="4"/>
  <c r="H14" i="4"/>
  <c r="I14" i="4" s="1"/>
  <c r="T11" i="4"/>
  <c r="V11" i="4"/>
  <c r="J7" i="4"/>
  <c r="L7" i="4"/>
  <c r="N7" i="4"/>
  <c r="P7" i="4"/>
  <c r="R7" i="4"/>
  <c r="T7" i="4"/>
  <c r="V7" i="4"/>
  <c r="H7" i="4"/>
  <c r="D7" i="4" s="1"/>
  <c r="F20" i="4"/>
  <c r="D17" i="4"/>
  <c r="D20" i="4"/>
  <c r="D26" i="4"/>
  <c r="F7" i="4" l="1"/>
  <c r="M14" i="4"/>
  <c r="O14" i="4" s="1"/>
  <c r="M35" i="4"/>
  <c r="M32" i="4" s="1"/>
  <c r="S16" i="4"/>
  <c r="Q35" i="4"/>
  <c r="Q32" i="4" s="1"/>
  <c r="I33" i="4"/>
  <c r="K21" i="4"/>
  <c r="I20" i="4"/>
  <c r="K16" i="4"/>
  <c r="O27" i="4"/>
  <c r="S27" i="4"/>
  <c r="S24" i="4"/>
  <c r="G24" i="4"/>
  <c r="D23" i="4"/>
  <c r="D14" i="4"/>
  <c r="O24" i="4"/>
  <c r="O33" i="4"/>
  <c r="S20" i="4"/>
  <c r="W26" i="4"/>
  <c r="K26" i="4"/>
  <c r="W20" i="4"/>
  <c r="W14" i="4"/>
  <c r="K14" i="4"/>
  <c r="K15" i="4"/>
  <c r="M11" i="4"/>
  <c r="O11" i="4" s="1"/>
  <c r="S7" i="4"/>
  <c r="O26" i="4"/>
  <c r="O16" i="4"/>
  <c r="W23" i="4"/>
  <c r="W34" i="4"/>
  <c r="G11" i="4"/>
  <c r="O13" i="4"/>
  <c r="G13" i="4"/>
  <c r="K35" i="4"/>
  <c r="G26" i="4"/>
  <c r="G27" i="4"/>
  <c r="S25" i="4"/>
  <c r="S34" i="4"/>
  <c r="K24" i="4"/>
  <c r="S15" i="4"/>
  <c r="G15" i="4"/>
  <c r="O25" i="4"/>
  <c r="O34" i="4"/>
  <c r="K25" i="4"/>
  <c r="S21" i="4"/>
  <c r="O21" i="4"/>
  <c r="G16" i="4"/>
  <c r="K11" i="4"/>
  <c r="K17" i="4"/>
  <c r="K34" i="4"/>
  <c r="S17" i="4"/>
  <c r="O17" i="4"/>
  <c r="S14" i="4"/>
  <c r="O20" i="4"/>
  <c r="K20" i="4"/>
  <c r="W35" i="4"/>
  <c r="W7" i="4"/>
  <c r="W11" i="4"/>
  <c r="W32" i="4"/>
  <c r="W33" i="4"/>
  <c r="O23" i="4"/>
  <c r="S23" i="4"/>
  <c r="S26" i="4"/>
  <c r="I32" i="4" l="1"/>
  <c r="E32" i="4" s="1"/>
  <c r="E33" i="4"/>
  <c r="E35" i="4"/>
  <c r="S35" i="4"/>
  <c r="G21" i="4"/>
  <c r="E20" i="4"/>
  <c r="G20" i="4" s="1"/>
  <c r="G18" i="4"/>
  <c r="E17" i="4"/>
  <c r="G17" i="4" s="1"/>
  <c r="S33" i="4"/>
  <c r="G7" i="4"/>
  <c r="G14" i="4"/>
  <c r="O35" i="4"/>
  <c r="O32" i="4" s="1"/>
  <c r="G35" i="4"/>
  <c r="K33" i="4"/>
  <c r="G25" i="4"/>
  <c r="G34" i="4"/>
  <c r="K7" i="4"/>
  <c r="G23" i="4"/>
  <c r="O7" i="4"/>
  <c r="K32" i="4" l="1"/>
  <c r="G32" i="4"/>
  <c r="G33" i="4"/>
  <c r="S32" i="4"/>
</calcChain>
</file>

<file path=xl/sharedStrings.xml><?xml version="1.0" encoding="utf-8"?>
<sst xmlns="http://schemas.openxmlformats.org/spreadsheetml/2006/main" count="162" uniqueCount="92">
  <si>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</si>
  <si>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</si>
  <si>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</si>
  <si>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Всего, в т.ч.</t>
  </si>
  <si>
    <t>Единица измерения</t>
  </si>
  <si>
    <t>Наименование целевого показателя</t>
  </si>
  <si>
    <t>%</t>
  </si>
  <si>
    <t>ед.</t>
  </si>
  <si>
    <t>Факт.значение за отчетный период</t>
  </si>
  <si>
    <t>Утверждено программой</t>
  </si>
  <si>
    <t>План по СБР</t>
  </si>
  <si>
    <t>Факт</t>
  </si>
  <si>
    <t>Отклонение,%</t>
  </si>
  <si>
    <t>Общий объем финансирования</t>
  </si>
  <si>
    <t>Федеральный бюджет</t>
  </si>
  <si>
    <t>Областной бюджет</t>
  </si>
  <si>
    <t>Рост количества посещений музеев, в % к предыдущему году</t>
  </si>
  <si>
    <t>Объем инвестиций в основной капитал (за исключением бюджетных средств) в расчете на душу населения</t>
  </si>
  <si>
    <t>руб.</t>
  </si>
  <si>
    <t>Снижение общего числа преступлений</t>
  </si>
  <si>
    <t>Прогнозная (справочная) оценка ресурсного обеспечения реализации муниципальных программ</t>
  </si>
  <si>
    <t>ИТОГО ПО МУНИЦИПАЛЬНЫМ ПРОГРАММАМ</t>
  </si>
  <si>
    <t>Иные источники</t>
  </si>
  <si>
    <t>Отклонение, %</t>
  </si>
  <si>
    <t>Причины отклонения</t>
  </si>
  <si>
    <t>Плановое значение на год</t>
  </si>
  <si>
    <t>Доля детей ввозрасте 1-6 лет, состоящих на учете для определения в муниципальные дошкольные образовательные учреждения, в общей численности детей в возрасте 1-6 лет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</si>
  <si>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</si>
  <si>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Рост числа посещений библиотек, в % к предыдущему году</t>
  </si>
  <si>
    <t>клубами и учреждениями клубного типа</t>
  </si>
  <si>
    <t>библиотеками</t>
  </si>
  <si>
    <t>Уровень фактической обеспеченности учреждениями культуры от нормативной потребности:</t>
  </si>
  <si>
    <t>Удельное потребление энергетических ресурсов в многоквартирных домах:</t>
  </si>
  <si>
    <t xml:space="preserve"> тепловая энергия</t>
  </si>
  <si>
    <t>горячая вода</t>
  </si>
  <si>
    <t>холодная вода</t>
  </si>
  <si>
    <t>Общая площадь жилых помещений, приходящихся в среднем на душу населения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</si>
  <si>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</si>
  <si>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куб.метров на 1 проживающего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</si>
  <si>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</si>
  <si>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</t>
  </si>
  <si>
    <t>Расходы бюджета муниципального образования на содержание работников местного самоуправления в расчете на одного жителя муниципального образования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</si>
  <si>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</si>
  <si>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</si>
  <si>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Количество проведенных общественных, социально-значимых мероприятий в сфере молодежной политики</t>
  </si>
  <si>
    <t>Доля обучающихся, систематически занимающихся физической культурой и спортом, в общей численности обучающихся</t>
  </si>
  <si>
    <t>Доля населения, систематически занимающихся физической культурой и спортом</t>
  </si>
  <si>
    <t xml:space="preserve">6. Муниципальная программа                                                                                                                                                                                                    «Развитие транспортного обслуживания населения на территории                                          
муниципального образования «Невельский район»
</t>
  </si>
  <si>
    <t>8. Муниципальная программа                                                                                                                                                                                                                              "Развитие молодежной политики, физической культуры и спорта                                                                                                                                                             в муниципальном образовании "Невельский район"</t>
  </si>
  <si>
    <t>Сохранность контингента обучающихся в учебном году</t>
  </si>
  <si>
    <t>Гкал на 1 кв м. общей площ-ди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</si>
  <si>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</si>
  <si>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числе муниципальных общеобразовательных учреждений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</si>
  <si>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</si>
  <si>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Доля налоговых и неналоговых доходов 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</si>
  <si>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 xml:space="preserve">Доля благоустроенных общественных территорий  от общего количества общественных территорий (с нарастающим итогом) </t>
  </si>
  <si>
    <t>Число субъектов малого и среднего предпринимательства в расчете с учетом "самозанятых" на 10 тысяч человек населения</t>
  </si>
  <si>
    <t>11. Муниципальная программа "Реализация государственной национальной политики на территории Невельского муниципального округа                                     Псковской области"</t>
  </si>
  <si>
    <t>Количество обращений граждан о фактах нарушений принципа равенства</t>
  </si>
  <si>
    <t>Количество мероприятий, направленных на укрепление общероссийского единства</t>
  </si>
  <si>
    <t>Количество учащихся, принимающих участие в проведении мероприятий, направленных на духовно-нравственное воспитание</t>
  </si>
  <si>
    <t>чел.</t>
  </si>
  <si>
    <t xml:space="preserve">1. Муниципальная программа
 «Развитие образования в Невельском муниципальном округе»
</t>
  </si>
  <si>
    <t>2. Муниципальная программа                                                                                                                                                                                                  «Развитие культуры в Невельском муниципальном округе»</t>
  </si>
  <si>
    <t>4. Муниципальная программа                                                                                                                                                                                           "Обеспечение безопасности граждан на территории Невельского муниципального округа"</t>
  </si>
  <si>
    <t>3. Муниципальная программа                                                                                                                                                                                            "Содействие экономическому развитию и инвестиционной привлекательности                                                                             Невельского муниципального округа"</t>
  </si>
  <si>
    <t xml:space="preserve">5. Муниципальная программа                                                                     
«Комплексное развитие систем коммунальной инфраструктуры и благоустройства Невельскогго муниципального округа»
</t>
  </si>
  <si>
    <t>7. Муниципальная программа                                                                                                                                                                                              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округа"</t>
  </si>
  <si>
    <t>9. Муниципальная программа "Комплексное развитие сельских территорий в Невельском муниципальном округе"</t>
  </si>
  <si>
    <t>Сохранение доли сельского населения в общей численности населения муниципального образования</t>
  </si>
  <si>
    <t>10. Муниципальная программа                                                                                                                                                                                                                                  "Формирование современной городской среды                                                                                                                                                                                                      в Невельском муниципальном округе"</t>
  </si>
  <si>
    <t>1. Муниципальная программа
 «Развитие образования в Невельском муниципальном 
округе»</t>
  </si>
  <si>
    <t>Управление образования, физической культуры и спорта Администрации Невельского муниципального округа</t>
  </si>
  <si>
    <t>Администрация Невельского муниципального округа</t>
  </si>
  <si>
    <t>2. Муниципальная программа «Развитие культуры в Невельском муниципальном округе»</t>
  </si>
  <si>
    <t>3. Муниципальная программа "Содействие экономическому развитию и инвестиционной привлекательности Невельского муниципального округа"</t>
  </si>
  <si>
    <t>Финансовое управление Администрации Невельского муниципального округа</t>
  </si>
  <si>
    <t>4. Муниципальная программа "Обеспечение безопасности граждан на территории Невельского муниципального округа"</t>
  </si>
  <si>
    <t>5. Муниципальная программа 
«Комплексное развитие систем коммунальной инфраструктуры и благоустройства Невельского муниципального округа»</t>
  </si>
  <si>
    <t>6. Муниципальная программа «Развитие транспортного обслуживания населения на территории  
Невельского муниципального округа»</t>
  </si>
  <si>
    <t>7. Муниципальная программа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округа"</t>
  </si>
  <si>
    <t>8. Муниципальная программа "Развитие молодежной политики, физической культуры и спорта в Невельском муниципальном округе"</t>
  </si>
  <si>
    <t>10. Муниципальная программа "Формирование современной городской среды в Невельском муниципальном округе"</t>
  </si>
  <si>
    <t>Местный бюджет</t>
  </si>
  <si>
    <t>статистические данные отсутствуют</t>
  </si>
  <si>
    <t>все выпускники получили аттестаты</t>
  </si>
  <si>
    <t>Отчет о достижении целевых показателей муниципальных программ по состоянию на 30.09.2024г.</t>
  </si>
  <si>
    <t>4,8 раза</t>
  </si>
  <si>
    <t>Высокий показатель посещаемости на временной выставке в Пскове 59500 человек</t>
  </si>
  <si>
    <t>увеличение на 12,9%</t>
  </si>
  <si>
    <t>за счет всех источников финансирования по состоянию на 30.09.2024</t>
  </si>
  <si>
    <t>Количество размещенных  в социальных сетях сведений о проводимых мероприятиях, направленных на содействие укреплению гражданского единства, гармонизацию межнациональных отношений на территории Невельского муниципального округа Псковской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</si>
</sst>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74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7" fillId="0" borderId="0" xfId="0" applyFont="1" applyFill="1"/>
    <xf numFmtId="164" fontId="2" fillId="0" borderId="0" xfId="0" applyNumberFormat="1" applyFont="1" applyFill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/>
    <xf numFmtId="0" fontId="5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164" fontId="14" fillId="0" borderId="17" xfId="0" applyNumberFormat="1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top" wrapText="1"/>
    </xf>
    <xf numFmtId="0" fontId="5" fillId="2" borderId="8" xfId="0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vertical="top"/>
    </xf>
    <xf numFmtId="0" fontId="4" fillId="0" borderId="12" xfId="0" applyFont="1" applyFill="1" applyBorder="1" applyAlignment="1">
      <alignment vertical="top"/>
    </xf>
    <xf numFmtId="0" fontId="4" fillId="0" borderId="5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5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2" borderId="5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justify" wrapText="1"/>
    </xf>
    <xf numFmtId="0" fontId="0" fillId="0" borderId="0" xfId="0" applyFill="1" applyAlignment="1">
      <alignment wrapText="1"/>
    </xf>
    <xf numFmtId="0" fontId="3" fillId="0" borderId="8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21" fillId="0" borderId="17" xfId="0" applyFont="1" applyBorder="1" applyAlignment="1"/>
    <xf numFmtId="0" fontId="21" fillId="0" borderId="12" xfId="0" applyFont="1" applyBorder="1" applyAlignment="1"/>
    <xf numFmtId="0" fontId="4" fillId="0" borderId="17" xfId="0" applyFont="1" applyFill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0" fillId="0" borderId="12" xfId="0" applyBorder="1" applyAlignment="1">
      <alignment wrapText="1"/>
    </xf>
    <xf numFmtId="0" fontId="4" fillId="0" borderId="5" xfId="0" applyFont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21" fillId="0" borderId="17" xfId="0" applyFont="1" applyBorder="1" applyAlignment="1">
      <alignment wrapText="1"/>
    </xf>
    <xf numFmtId="0" fontId="21" fillId="0" borderId="12" xfId="0" applyFont="1" applyBorder="1" applyAlignment="1">
      <alignment wrapText="1"/>
    </xf>
    <xf numFmtId="0" fontId="4" fillId="0" borderId="12" xfId="0" applyFont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0" fillId="0" borderId="0" xfId="0" applyFill="1" applyAlignment="1"/>
    <xf numFmtId="0" fontId="16" fillId="0" borderId="0" xfId="0" applyFont="1" applyFill="1" applyBorder="1" applyAlignment="1">
      <alignment horizontal="center"/>
    </xf>
    <xf numFmtId="0" fontId="0" fillId="0" borderId="0" xfId="0" applyFill="1" applyBorder="1" applyAlignment="1"/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view="pageBreakPreview" topLeftCell="A2" zoomScale="80" zoomScaleNormal="75" zoomScaleSheetLayoutView="80" workbookViewId="0">
      <selection activeCell="N15" sqref="N15"/>
    </sheetView>
  </sheetViews>
  <sheetFormatPr defaultColWidth="8.85546875" defaultRowHeight="15.75" x14ac:dyDescent="0.25"/>
  <cols>
    <col min="1" max="1" width="5.42578125" style="7" customWidth="1"/>
    <col min="2" max="2" width="35.28515625" style="9" customWidth="1"/>
    <col min="3" max="3" width="1.5703125" style="10" customWidth="1"/>
    <col min="4" max="4" width="10.85546875" style="10" customWidth="1"/>
    <col min="5" max="5" width="9.85546875" style="7" customWidth="1"/>
    <col min="6" max="6" width="14" style="7" customWidth="1"/>
    <col min="7" max="7" width="8" style="7" customWidth="1"/>
    <col min="8" max="8" width="20.5703125" style="7" customWidth="1"/>
    <col min="9" max="9" width="22.140625" style="7" customWidth="1"/>
    <col min="10" max="10" width="16.7109375" style="7" customWidth="1"/>
    <col min="11" max="16384" width="8.85546875" style="7"/>
  </cols>
  <sheetData>
    <row r="1" spans="1:8" ht="98.45" hidden="1" customHeight="1" x14ac:dyDescent="0.25">
      <c r="D1" s="100"/>
      <c r="E1" s="101"/>
      <c r="F1" s="101"/>
      <c r="G1" s="101"/>
      <c r="H1" s="101"/>
    </row>
    <row r="2" spans="1:8" ht="58.5" customHeight="1" x14ac:dyDescent="0.3">
      <c r="A2" s="102" t="s">
        <v>86</v>
      </c>
      <c r="B2" s="103"/>
      <c r="C2" s="103"/>
      <c r="D2" s="103"/>
      <c r="E2" s="103"/>
      <c r="F2" s="103"/>
      <c r="G2" s="103"/>
      <c r="H2" s="103"/>
    </row>
    <row r="3" spans="1:8" ht="31.15" customHeight="1" x14ac:dyDescent="0.25">
      <c r="A3" s="110" t="s">
        <v>0</v>
      </c>
      <c r="B3" s="73" t="s">
        <v>5</v>
      </c>
      <c r="C3" s="74"/>
      <c r="D3" s="77" t="s">
        <v>4</v>
      </c>
      <c r="E3" s="77" t="s">
        <v>25</v>
      </c>
      <c r="F3" s="108" t="s">
        <v>8</v>
      </c>
      <c r="G3" s="77" t="s">
        <v>23</v>
      </c>
      <c r="H3" s="108" t="s">
        <v>24</v>
      </c>
    </row>
    <row r="4" spans="1:8" ht="31.15" customHeight="1" x14ac:dyDescent="0.25">
      <c r="A4" s="111"/>
      <c r="B4" s="75"/>
      <c r="C4" s="76"/>
      <c r="D4" s="109"/>
      <c r="E4" s="109"/>
      <c r="F4" s="78"/>
      <c r="G4" s="78"/>
      <c r="H4" s="78"/>
    </row>
    <row r="5" spans="1:8" ht="1.9" hidden="1" customHeight="1" x14ac:dyDescent="0.25"/>
    <row r="6" spans="1:8" ht="14.45" hidden="1" customHeight="1" x14ac:dyDescent="0.25"/>
    <row r="7" spans="1:8" ht="14.45" hidden="1" customHeight="1" x14ac:dyDescent="0.25"/>
    <row r="8" spans="1:8" ht="14.45" customHeight="1" x14ac:dyDescent="0.25">
      <c r="A8" s="79" t="s">
        <v>62</v>
      </c>
      <c r="B8" s="80"/>
      <c r="C8" s="80"/>
      <c r="D8" s="80"/>
      <c r="E8" s="80"/>
      <c r="F8" s="80"/>
      <c r="G8" s="80"/>
      <c r="H8" s="81"/>
    </row>
    <row r="9" spans="1:8" ht="14.45" customHeight="1" x14ac:dyDescent="0.25">
      <c r="A9" s="82"/>
      <c r="B9" s="83"/>
      <c r="C9" s="83"/>
      <c r="D9" s="83"/>
      <c r="E9" s="83"/>
      <c r="F9" s="83"/>
      <c r="G9" s="83"/>
      <c r="H9" s="84"/>
    </row>
    <row r="10" spans="1:8" ht="8.25" customHeight="1" x14ac:dyDescent="0.25">
      <c r="A10" s="82"/>
      <c r="B10" s="83"/>
      <c r="C10" s="83"/>
      <c r="D10" s="83"/>
      <c r="E10" s="83"/>
      <c r="F10" s="83"/>
      <c r="G10" s="83"/>
      <c r="H10" s="84"/>
    </row>
    <row r="11" spans="1:8" ht="7.5" customHeight="1" x14ac:dyDescent="0.25">
      <c r="A11" s="82"/>
      <c r="B11" s="83"/>
      <c r="C11" s="83"/>
      <c r="D11" s="83"/>
      <c r="E11" s="83"/>
      <c r="F11" s="83"/>
      <c r="G11" s="83"/>
      <c r="H11" s="84"/>
    </row>
    <row r="12" spans="1:8" ht="13.5" hidden="1" customHeight="1" x14ac:dyDescent="0.25">
      <c r="A12" s="82"/>
      <c r="B12" s="83"/>
      <c r="C12" s="83"/>
      <c r="D12" s="83"/>
      <c r="E12" s="83"/>
      <c r="F12" s="83"/>
      <c r="G12" s="83"/>
      <c r="H12" s="84"/>
    </row>
    <row r="13" spans="1:8" ht="0.75" customHeight="1" x14ac:dyDescent="0.25">
      <c r="A13" s="85"/>
      <c r="B13" s="86"/>
      <c r="C13" s="86"/>
      <c r="D13" s="86"/>
      <c r="E13" s="83"/>
      <c r="F13" s="83"/>
      <c r="G13" s="86"/>
      <c r="H13" s="87"/>
    </row>
    <row r="14" spans="1:8" ht="99" customHeight="1" x14ac:dyDescent="0.25">
      <c r="A14" s="1">
        <v>1</v>
      </c>
      <c r="B14" s="88" t="s">
        <v>26</v>
      </c>
      <c r="C14" s="89"/>
      <c r="D14" s="52" t="s">
        <v>6</v>
      </c>
      <c r="E14" s="28">
        <v>0</v>
      </c>
      <c r="F14" s="28">
        <v>0</v>
      </c>
      <c r="G14" s="14"/>
      <c r="H14" s="8"/>
    </row>
    <row r="15" spans="1:8" ht="114.75" customHeight="1" x14ac:dyDescent="0.25">
      <c r="A15" s="1">
        <v>2</v>
      </c>
      <c r="B15" s="88" t="s">
        <v>51</v>
      </c>
      <c r="C15" s="89"/>
      <c r="D15" s="52" t="s">
        <v>6</v>
      </c>
      <c r="E15" s="28">
        <v>0</v>
      </c>
      <c r="F15" s="28">
        <v>0</v>
      </c>
      <c r="G15" s="14"/>
      <c r="H15" s="8"/>
    </row>
    <row r="16" spans="1:8" ht="116.25" customHeight="1" x14ac:dyDescent="0.25">
      <c r="A16" s="1">
        <v>3</v>
      </c>
      <c r="B16" s="88" t="s">
        <v>52</v>
      </c>
      <c r="C16" s="89"/>
      <c r="D16" s="52" t="s">
        <v>6</v>
      </c>
      <c r="E16" s="28">
        <v>0</v>
      </c>
      <c r="F16" s="28">
        <v>0</v>
      </c>
      <c r="G16" s="14"/>
      <c r="H16" s="8"/>
    </row>
    <row r="17" spans="1:8" ht="115.5" customHeight="1" x14ac:dyDescent="0.25">
      <c r="A17" s="1">
        <v>4</v>
      </c>
      <c r="B17" s="88" t="s">
        <v>53</v>
      </c>
      <c r="C17" s="89"/>
      <c r="D17" s="52" t="s">
        <v>6</v>
      </c>
      <c r="E17" s="72">
        <v>0.82</v>
      </c>
      <c r="F17" s="28">
        <v>0</v>
      </c>
      <c r="G17" s="14"/>
      <c r="H17" s="8" t="s">
        <v>85</v>
      </c>
    </row>
    <row r="18" spans="1:8" ht="134.25" customHeight="1" x14ac:dyDescent="0.25">
      <c r="A18" s="1">
        <v>5</v>
      </c>
      <c r="B18" s="88" t="s">
        <v>27</v>
      </c>
      <c r="C18" s="89"/>
      <c r="D18" s="52" t="s">
        <v>6</v>
      </c>
      <c r="E18" s="28">
        <v>85.6</v>
      </c>
      <c r="F18" s="28">
        <v>86.3</v>
      </c>
      <c r="G18" s="14"/>
      <c r="H18" s="15"/>
    </row>
    <row r="19" spans="1:8" ht="14.45" customHeight="1" x14ac:dyDescent="0.25">
      <c r="A19" s="79" t="s">
        <v>63</v>
      </c>
      <c r="B19" s="80"/>
      <c r="C19" s="80"/>
      <c r="D19" s="80"/>
      <c r="E19" s="80"/>
      <c r="F19" s="80"/>
      <c r="G19" s="80"/>
      <c r="H19" s="81"/>
    </row>
    <row r="20" spans="1:8" ht="14.45" customHeight="1" x14ac:dyDescent="0.25">
      <c r="A20" s="82"/>
      <c r="B20" s="83"/>
      <c r="C20" s="83"/>
      <c r="D20" s="83"/>
      <c r="E20" s="83"/>
      <c r="F20" s="83"/>
      <c r="G20" s="83"/>
      <c r="H20" s="84"/>
    </row>
    <row r="21" spans="1:8" ht="14.45" customHeight="1" x14ac:dyDescent="0.25">
      <c r="A21" s="82"/>
      <c r="B21" s="83"/>
      <c r="C21" s="83"/>
      <c r="D21" s="83"/>
      <c r="E21" s="83"/>
      <c r="F21" s="83"/>
      <c r="G21" s="83"/>
      <c r="H21" s="84"/>
    </row>
    <row r="22" spans="1:8" ht="8.25" customHeight="1" x14ac:dyDescent="0.25">
      <c r="A22" s="82"/>
      <c r="B22" s="83"/>
      <c r="C22" s="83"/>
      <c r="D22" s="83"/>
      <c r="E22" s="83"/>
      <c r="F22" s="83"/>
      <c r="G22" s="83"/>
      <c r="H22" s="84"/>
    </row>
    <row r="23" spans="1:8" ht="2.25" hidden="1" customHeight="1" x14ac:dyDescent="0.25">
      <c r="A23" s="85"/>
      <c r="B23" s="86"/>
      <c r="C23" s="86"/>
      <c r="D23" s="86"/>
      <c r="E23" s="86"/>
      <c r="F23" s="86"/>
      <c r="G23" s="86"/>
      <c r="H23" s="87"/>
    </row>
    <row r="24" spans="1:8" ht="70.5" customHeight="1" x14ac:dyDescent="0.25">
      <c r="A24" s="1">
        <v>1</v>
      </c>
      <c r="B24" s="94" t="s">
        <v>31</v>
      </c>
      <c r="C24" s="95"/>
      <c r="D24" s="29"/>
      <c r="E24" s="33"/>
      <c r="F24" s="33"/>
      <c r="G24" s="12"/>
      <c r="H24" s="11"/>
    </row>
    <row r="25" spans="1:8" ht="39.75" customHeight="1" x14ac:dyDescent="0.25">
      <c r="A25" s="1"/>
      <c r="B25" s="96" t="s">
        <v>29</v>
      </c>
      <c r="C25" s="97"/>
      <c r="D25" s="11" t="s">
        <v>6</v>
      </c>
      <c r="E25" s="34">
        <v>100</v>
      </c>
      <c r="F25" s="34">
        <v>100</v>
      </c>
      <c r="G25" s="12"/>
      <c r="H25" s="11"/>
    </row>
    <row r="26" spans="1:8" ht="42.75" customHeight="1" x14ac:dyDescent="0.25">
      <c r="A26" s="1"/>
      <c r="B26" s="92" t="s">
        <v>30</v>
      </c>
      <c r="C26" s="93"/>
      <c r="D26" s="11" t="s">
        <v>6</v>
      </c>
      <c r="E26" s="34">
        <v>100</v>
      </c>
      <c r="F26" s="35">
        <v>100</v>
      </c>
      <c r="G26" s="12"/>
      <c r="H26" s="11"/>
    </row>
    <row r="27" spans="1:8" ht="132.75" customHeight="1" x14ac:dyDescent="0.25">
      <c r="A27" s="1">
        <v>2</v>
      </c>
      <c r="B27" s="88" t="s">
        <v>16</v>
      </c>
      <c r="C27" s="89"/>
      <c r="D27" s="11" t="s">
        <v>6</v>
      </c>
      <c r="E27" s="31">
        <v>0.1</v>
      </c>
      <c r="F27" s="64" t="s">
        <v>87</v>
      </c>
      <c r="G27" s="12"/>
      <c r="H27" s="11" t="s">
        <v>88</v>
      </c>
    </row>
    <row r="28" spans="1:8" ht="35.25" customHeight="1" x14ac:dyDescent="0.25">
      <c r="A28" s="1">
        <v>3</v>
      </c>
      <c r="B28" s="88" t="s">
        <v>28</v>
      </c>
      <c r="C28" s="89"/>
      <c r="D28" s="11" t="s">
        <v>6</v>
      </c>
      <c r="E28" s="32">
        <v>1.5</v>
      </c>
      <c r="F28" s="30">
        <v>1.3</v>
      </c>
      <c r="G28" s="12"/>
      <c r="H28" s="11"/>
    </row>
    <row r="29" spans="1:8" ht="35.25" customHeight="1" x14ac:dyDescent="0.25">
      <c r="A29" s="11">
        <v>4</v>
      </c>
      <c r="B29" s="90" t="s">
        <v>49</v>
      </c>
      <c r="C29" s="91"/>
      <c r="D29" s="19" t="s">
        <v>6</v>
      </c>
      <c r="E29" s="19">
        <v>96</v>
      </c>
      <c r="F29" s="11">
        <v>100</v>
      </c>
      <c r="G29" s="12"/>
      <c r="H29" s="11"/>
    </row>
    <row r="30" spans="1:8" ht="13.15" customHeight="1" x14ac:dyDescent="0.25">
      <c r="A30" s="122" t="s">
        <v>65</v>
      </c>
      <c r="B30" s="123"/>
      <c r="C30" s="123"/>
      <c r="D30" s="123"/>
      <c r="E30" s="123"/>
      <c r="F30" s="123"/>
      <c r="G30" s="123"/>
      <c r="H30" s="124"/>
    </row>
    <row r="31" spans="1:8" ht="12" customHeight="1" x14ac:dyDescent="0.25">
      <c r="A31" s="125"/>
      <c r="B31" s="126"/>
      <c r="C31" s="126"/>
      <c r="D31" s="126"/>
      <c r="E31" s="126"/>
      <c r="F31" s="126"/>
      <c r="G31" s="126"/>
      <c r="H31" s="127"/>
    </row>
    <row r="32" spans="1:8" ht="13.15" customHeight="1" x14ac:dyDescent="0.25">
      <c r="A32" s="125"/>
      <c r="B32" s="126"/>
      <c r="C32" s="126"/>
      <c r="D32" s="126"/>
      <c r="E32" s="126"/>
      <c r="F32" s="126"/>
      <c r="G32" s="126"/>
      <c r="H32" s="127"/>
    </row>
    <row r="33" spans="1:8" ht="21" customHeight="1" x14ac:dyDescent="0.25">
      <c r="A33" s="128"/>
      <c r="B33" s="129"/>
      <c r="C33" s="129"/>
      <c r="D33" s="129"/>
      <c r="E33" s="129"/>
      <c r="F33" s="129"/>
      <c r="G33" s="129"/>
      <c r="H33" s="130"/>
    </row>
    <row r="34" spans="1:8" ht="64.5" customHeight="1" x14ac:dyDescent="0.25">
      <c r="A34" s="21">
        <v>1</v>
      </c>
      <c r="B34" s="98" t="s">
        <v>17</v>
      </c>
      <c r="C34" s="131"/>
      <c r="D34" s="53" t="s">
        <v>18</v>
      </c>
      <c r="E34" s="54">
        <v>18800</v>
      </c>
      <c r="F34" s="54"/>
      <c r="G34" s="55"/>
      <c r="H34" s="58" t="s">
        <v>84</v>
      </c>
    </row>
    <row r="35" spans="1:8" ht="69" customHeight="1" x14ac:dyDescent="0.25">
      <c r="A35" s="21">
        <v>2</v>
      </c>
      <c r="B35" s="98" t="s">
        <v>56</v>
      </c>
      <c r="C35" s="99"/>
      <c r="D35" s="53" t="s">
        <v>7</v>
      </c>
      <c r="E35" s="20">
        <v>224</v>
      </c>
      <c r="F35" s="20">
        <v>225</v>
      </c>
      <c r="G35" s="55"/>
      <c r="H35" s="58"/>
    </row>
    <row r="36" spans="1:8" ht="18.600000000000001" customHeight="1" x14ac:dyDescent="0.25">
      <c r="A36" s="79" t="s">
        <v>64</v>
      </c>
      <c r="B36" s="80"/>
      <c r="C36" s="80"/>
      <c r="D36" s="80"/>
      <c r="E36" s="80"/>
      <c r="F36" s="80"/>
      <c r="G36" s="80"/>
      <c r="H36" s="81"/>
    </row>
    <row r="37" spans="1:8" ht="13.9" customHeight="1" x14ac:dyDescent="0.25">
      <c r="A37" s="82"/>
      <c r="B37" s="83"/>
      <c r="C37" s="83"/>
      <c r="D37" s="83"/>
      <c r="E37" s="83"/>
      <c r="F37" s="83"/>
      <c r="G37" s="83"/>
      <c r="H37" s="84"/>
    </row>
    <row r="38" spans="1:8" ht="35.25" customHeight="1" x14ac:dyDescent="0.25">
      <c r="A38" s="82"/>
      <c r="B38" s="83"/>
      <c r="C38" s="83"/>
      <c r="D38" s="83"/>
      <c r="E38" s="83"/>
      <c r="F38" s="83"/>
      <c r="G38" s="83"/>
      <c r="H38" s="84"/>
    </row>
    <row r="39" spans="1:8" ht="1.1499999999999999" customHeight="1" x14ac:dyDescent="0.25">
      <c r="A39" s="85"/>
      <c r="B39" s="86"/>
      <c r="C39" s="86"/>
      <c r="D39" s="86"/>
      <c r="E39" s="86"/>
      <c r="F39" s="86"/>
      <c r="G39" s="86"/>
      <c r="H39" s="87"/>
    </row>
    <row r="40" spans="1:8" ht="40.5" customHeight="1" x14ac:dyDescent="0.25">
      <c r="A40" s="1">
        <v>1</v>
      </c>
      <c r="B40" s="88" t="s">
        <v>19</v>
      </c>
      <c r="C40" s="89"/>
      <c r="D40" s="1" t="s">
        <v>6</v>
      </c>
      <c r="E40" s="11">
        <v>0.7</v>
      </c>
      <c r="F40" s="38" t="s">
        <v>89</v>
      </c>
      <c r="G40" s="11"/>
      <c r="H40" s="8"/>
    </row>
    <row r="41" spans="1:8" ht="74.25" customHeight="1" x14ac:dyDescent="0.25">
      <c r="A41" s="79" t="s">
        <v>66</v>
      </c>
      <c r="B41" s="80"/>
      <c r="C41" s="80"/>
      <c r="D41" s="80"/>
      <c r="E41" s="80"/>
      <c r="F41" s="80"/>
      <c r="G41" s="80"/>
      <c r="H41" s="81"/>
    </row>
    <row r="42" spans="1:8" ht="23.25" hidden="1" customHeight="1" x14ac:dyDescent="0.25">
      <c r="A42" s="82"/>
      <c r="B42" s="83"/>
      <c r="C42" s="83"/>
      <c r="D42" s="83"/>
      <c r="E42" s="83"/>
      <c r="F42" s="83"/>
      <c r="G42" s="83"/>
      <c r="H42" s="84"/>
    </row>
    <row r="43" spans="1:8" ht="3.75" hidden="1" customHeight="1" x14ac:dyDescent="0.25">
      <c r="A43" s="82"/>
      <c r="B43" s="83"/>
      <c r="C43" s="83"/>
      <c r="D43" s="83"/>
      <c r="E43" s="83"/>
      <c r="F43" s="83"/>
      <c r="G43" s="83"/>
      <c r="H43" s="84"/>
    </row>
    <row r="44" spans="1:8" ht="16.5" hidden="1" customHeight="1" x14ac:dyDescent="0.25">
      <c r="A44" s="82"/>
      <c r="B44" s="83"/>
      <c r="C44" s="83"/>
      <c r="D44" s="83"/>
      <c r="E44" s="83"/>
      <c r="F44" s="83"/>
      <c r="G44" s="83"/>
      <c r="H44" s="84"/>
    </row>
    <row r="45" spans="1:8" ht="24" hidden="1" customHeight="1" x14ac:dyDescent="0.25">
      <c r="A45" s="85"/>
      <c r="B45" s="86"/>
      <c r="C45" s="86"/>
      <c r="D45" s="86"/>
      <c r="E45" s="86"/>
      <c r="F45" s="86"/>
      <c r="G45" s="86"/>
      <c r="H45" s="87"/>
    </row>
    <row r="46" spans="1:8" ht="54.75" customHeight="1" x14ac:dyDescent="0.25">
      <c r="A46" s="1">
        <v>1</v>
      </c>
      <c r="B46" s="104" t="s">
        <v>32</v>
      </c>
      <c r="C46" s="105"/>
      <c r="D46" s="11"/>
      <c r="E46" s="20"/>
      <c r="F46" s="20"/>
      <c r="G46" s="14"/>
      <c r="H46" s="15"/>
    </row>
    <row r="47" spans="1:8" ht="64.5" customHeight="1" x14ac:dyDescent="0.25">
      <c r="A47" s="1"/>
      <c r="B47" s="106" t="s">
        <v>33</v>
      </c>
      <c r="C47" s="107"/>
      <c r="D47" s="11" t="s">
        <v>50</v>
      </c>
      <c r="E47" s="20">
        <v>0.14000000000000001</v>
      </c>
      <c r="F47" s="20">
        <v>0.06</v>
      </c>
      <c r="G47" s="14"/>
      <c r="H47" s="26"/>
    </row>
    <row r="48" spans="1:8" ht="68.25" customHeight="1" x14ac:dyDescent="0.25">
      <c r="A48" s="1"/>
      <c r="B48" s="106" t="s">
        <v>34</v>
      </c>
      <c r="C48" s="107"/>
      <c r="D48" s="11" t="s">
        <v>38</v>
      </c>
      <c r="E48" s="38">
        <v>6</v>
      </c>
      <c r="F48" s="11">
        <v>4.3</v>
      </c>
      <c r="G48" s="14"/>
      <c r="H48" s="8"/>
    </row>
    <row r="49" spans="1:8" ht="68.25" customHeight="1" x14ac:dyDescent="0.25">
      <c r="A49" s="1"/>
      <c r="B49" s="141" t="s">
        <v>35</v>
      </c>
      <c r="C49" s="142"/>
      <c r="D49" s="11" t="s">
        <v>38</v>
      </c>
      <c r="E49" s="38">
        <v>19</v>
      </c>
      <c r="F49" s="11">
        <v>18</v>
      </c>
      <c r="G49" s="14"/>
      <c r="H49" s="8"/>
    </row>
    <row r="50" spans="1:8" ht="48" customHeight="1" x14ac:dyDescent="0.25">
      <c r="A50" s="1">
        <v>2</v>
      </c>
      <c r="B50" s="143" t="s">
        <v>36</v>
      </c>
      <c r="C50" s="143"/>
      <c r="D50" s="36" t="s">
        <v>6</v>
      </c>
      <c r="E50" s="37">
        <v>34.6</v>
      </c>
      <c r="F50" s="65">
        <v>39.9</v>
      </c>
      <c r="G50" s="14"/>
      <c r="H50" s="8"/>
    </row>
    <row r="51" spans="1:8" ht="126" customHeight="1" x14ac:dyDescent="0.25">
      <c r="A51" s="1">
        <v>3</v>
      </c>
      <c r="B51" s="90" t="s">
        <v>37</v>
      </c>
      <c r="C51" s="91"/>
      <c r="D51" s="11" t="s">
        <v>6</v>
      </c>
      <c r="E51" s="11">
        <v>4.9000000000000004</v>
      </c>
      <c r="F51" s="11">
        <v>0.24</v>
      </c>
      <c r="G51" s="14"/>
      <c r="H51" s="15"/>
    </row>
    <row r="52" spans="1:8" ht="30" customHeight="1" x14ac:dyDescent="0.25">
      <c r="A52" s="132" t="s">
        <v>47</v>
      </c>
      <c r="B52" s="133"/>
      <c r="C52" s="133"/>
      <c r="D52" s="133"/>
      <c r="E52" s="133"/>
      <c r="F52" s="133"/>
      <c r="G52" s="133"/>
      <c r="H52" s="134"/>
    </row>
    <row r="53" spans="1:8" ht="15" customHeight="1" x14ac:dyDescent="0.25">
      <c r="A53" s="135"/>
      <c r="B53" s="136"/>
      <c r="C53" s="136"/>
      <c r="D53" s="136"/>
      <c r="E53" s="136"/>
      <c r="F53" s="136"/>
      <c r="G53" s="136"/>
      <c r="H53" s="137"/>
    </row>
    <row r="54" spans="1:8" ht="10.15" customHeight="1" x14ac:dyDescent="0.25">
      <c r="A54" s="135"/>
      <c r="B54" s="136"/>
      <c r="C54" s="136"/>
      <c r="D54" s="136"/>
      <c r="E54" s="136"/>
      <c r="F54" s="136"/>
      <c r="G54" s="136"/>
      <c r="H54" s="137"/>
    </row>
    <row r="55" spans="1:8" ht="6" customHeight="1" x14ac:dyDescent="0.25">
      <c r="A55" s="135"/>
      <c r="B55" s="136"/>
      <c r="C55" s="136"/>
      <c r="D55" s="136"/>
      <c r="E55" s="136"/>
      <c r="F55" s="136"/>
      <c r="G55" s="136"/>
      <c r="H55" s="137"/>
    </row>
    <row r="56" spans="1:8" ht="16.5" customHeight="1" x14ac:dyDescent="0.25">
      <c r="A56" s="135"/>
      <c r="B56" s="136"/>
      <c r="C56" s="136"/>
      <c r="D56" s="136"/>
      <c r="E56" s="136"/>
      <c r="F56" s="136"/>
      <c r="G56" s="136"/>
      <c r="H56" s="137"/>
    </row>
    <row r="57" spans="1:8" ht="0.6" customHeight="1" x14ac:dyDescent="0.25">
      <c r="A57" s="138"/>
      <c r="B57" s="139"/>
      <c r="C57" s="139"/>
      <c r="D57" s="139"/>
      <c r="E57" s="139"/>
      <c r="F57" s="139"/>
      <c r="G57" s="139"/>
      <c r="H57" s="140"/>
    </row>
    <row r="58" spans="1:8" ht="0.6" customHeight="1" x14ac:dyDescent="0.25">
      <c r="A58" s="22"/>
      <c r="B58" s="23"/>
      <c r="C58" s="23"/>
      <c r="D58" s="23"/>
      <c r="E58" s="23"/>
      <c r="F58" s="23"/>
      <c r="G58" s="23"/>
      <c r="H58" s="24"/>
    </row>
    <row r="59" spans="1:8" ht="138.75" customHeight="1" x14ac:dyDescent="0.25">
      <c r="A59" s="1">
        <v>1</v>
      </c>
      <c r="B59" s="106" t="s">
        <v>39</v>
      </c>
      <c r="C59" s="107"/>
      <c r="D59" s="1" t="s">
        <v>6</v>
      </c>
      <c r="E59" s="40">
        <v>75.400000000000006</v>
      </c>
      <c r="F59" s="40">
        <v>74.400000000000006</v>
      </c>
      <c r="G59" s="14"/>
      <c r="H59" s="8"/>
    </row>
    <row r="60" spans="1:8" ht="132" customHeight="1" x14ac:dyDescent="0.25">
      <c r="A60" s="1">
        <v>2</v>
      </c>
      <c r="B60" s="106" t="s">
        <v>40</v>
      </c>
      <c r="C60" s="107"/>
      <c r="D60" s="1" t="s">
        <v>6</v>
      </c>
      <c r="E60" s="21">
        <v>3.96</v>
      </c>
      <c r="F60" s="21">
        <v>4</v>
      </c>
      <c r="G60" s="14"/>
      <c r="H60" s="26"/>
    </row>
    <row r="61" spans="1:8" ht="14.45" customHeight="1" x14ac:dyDescent="0.25">
      <c r="A61" s="79" t="s">
        <v>67</v>
      </c>
      <c r="B61" s="80"/>
      <c r="C61" s="80"/>
      <c r="D61" s="80"/>
      <c r="E61" s="80"/>
      <c r="F61" s="80"/>
      <c r="G61" s="80"/>
      <c r="H61" s="81"/>
    </row>
    <row r="62" spans="1:8" ht="14.45" customHeight="1" x14ac:dyDescent="0.25">
      <c r="A62" s="82"/>
      <c r="B62" s="83"/>
      <c r="C62" s="83"/>
      <c r="D62" s="83"/>
      <c r="E62" s="83"/>
      <c r="F62" s="83"/>
      <c r="G62" s="83"/>
      <c r="H62" s="84"/>
    </row>
    <row r="63" spans="1:8" ht="14.45" customHeight="1" x14ac:dyDescent="0.25">
      <c r="A63" s="82"/>
      <c r="B63" s="83"/>
      <c r="C63" s="83"/>
      <c r="D63" s="83"/>
      <c r="E63" s="83"/>
      <c r="F63" s="83"/>
      <c r="G63" s="83"/>
      <c r="H63" s="84"/>
    </row>
    <row r="64" spans="1:8" ht="14.45" customHeight="1" x14ac:dyDescent="0.25">
      <c r="A64" s="82"/>
      <c r="B64" s="83"/>
      <c r="C64" s="83"/>
      <c r="D64" s="83"/>
      <c r="E64" s="83"/>
      <c r="F64" s="83"/>
      <c r="G64" s="83"/>
      <c r="H64" s="84"/>
    </row>
    <row r="65" spans="1:13" ht="42" customHeight="1" x14ac:dyDescent="0.25">
      <c r="A65" s="82"/>
      <c r="B65" s="83"/>
      <c r="C65" s="83"/>
      <c r="D65" s="83"/>
      <c r="E65" s="83"/>
      <c r="F65" s="83"/>
      <c r="G65" s="83"/>
      <c r="H65" s="84"/>
    </row>
    <row r="66" spans="1:13" ht="7.5" hidden="1" customHeight="1" x14ac:dyDescent="0.25">
      <c r="A66" s="85"/>
      <c r="B66" s="86"/>
      <c r="C66" s="86"/>
      <c r="D66" s="86"/>
      <c r="E66" s="86"/>
      <c r="F66" s="86"/>
      <c r="G66" s="86"/>
      <c r="H66" s="87"/>
    </row>
    <row r="67" spans="1:13" ht="99" customHeight="1" x14ac:dyDescent="0.25">
      <c r="A67" s="1">
        <v>1</v>
      </c>
      <c r="B67" s="98" t="s">
        <v>41</v>
      </c>
      <c r="C67" s="131"/>
      <c r="D67" s="21" t="s">
        <v>18</v>
      </c>
      <c r="E67" s="40">
        <v>1925</v>
      </c>
      <c r="F67" s="40">
        <v>2210</v>
      </c>
      <c r="G67" s="1"/>
      <c r="H67" s="8"/>
    </row>
    <row r="68" spans="1:13" ht="144.75" customHeight="1" x14ac:dyDescent="0.25">
      <c r="A68" s="1">
        <v>2</v>
      </c>
      <c r="B68" s="145" t="s">
        <v>54</v>
      </c>
      <c r="C68" s="146"/>
      <c r="D68" s="21" t="s">
        <v>6</v>
      </c>
      <c r="E68" s="21">
        <v>24.68</v>
      </c>
      <c r="F68" s="21">
        <v>31.37</v>
      </c>
      <c r="G68" s="1"/>
      <c r="H68" s="8"/>
    </row>
    <row r="69" spans="1:13" ht="138.75" customHeight="1" x14ac:dyDescent="0.25">
      <c r="A69" s="1">
        <v>3</v>
      </c>
      <c r="B69" s="144" t="s">
        <v>42</v>
      </c>
      <c r="C69" s="144"/>
      <c r="D69" s="21" t="s">
        <v>6</v>
      </c>
      <c r="E69" s="40">
        <v>0</v>
      </c>
      <c r="F69" s="40">
        <v>0</v>
      </c>
      <c r="G69" s="1"/>
      <c r="H69" s="8"/>
    </row>
    <row r="70" spans="1:13" ht="130.5" customHeight="1" x14ac:dyDescent="0.25">
      <c r="A70" s="1">
        <v>4</v>
      </c>
      <c r="B70" s="144" t="s">
        <v>43</v>
      </c>
      <c r="C70" s="144"/>
      <c r="D70" s="21" t="s">
        <v>6</v>
      </c>
      <c r="E70" s="40">
        <v>0</v>
      </c>
      <c r="F70" s="40">
        <v>0</v>
      </c>
      <c r="G70" s="1"/>
      <c r="H70" s="8"/>
    </row>
    <row r="71" spans="1:13" ht="18" customHeight="1" x14ac:dyDescent="0.25">
      <c r="A71" s="67"/>
      <c r="B71" s="68"/>
      <c r="C71" s="68"/>
      <c r="D71" s="69"/>
      <c r="E71" s="70"/>
      <c r="F71" s="70"/>
      <c r="G71" s="67"/>
      <c r="H71" s="71"/>
    </row>
    <row r="72" spans="1:13" ht="79.5" customHeight="1" x14ac:dyDescent="0.25">
      <c r="A72" s="147" t="s">
        <v>48</v>
      </c>
      <c r="B72" s="86"/>
      <c r="C72" s="86"/>
      <c r="D72" s="86"/>
      <c r="E72" s="86"/>
      <c r="F72" s="86"/>
      <c r="G72" s="86"/>
      <c r="H72" s="87"/>
    </row>
    <row r="73" spans="1:13" ht="73.5" customHeight="1" x14ac:dyDescent="0.25">
      <c r="A73" s="39">
        <v>1</v>
      </c>
      <c r="B73" s="88" t="s">
        <v>44</v>
      </c>
      <c r="C73" s="91"/>
      <c r="D73" s="41" t="s">
        <v>7</v>
      </c>
      <c r="E73" s="41">
        <v>61</v>
      </c>
      <c r="F73" s="41">
        <v>56</v>
      </c>
      <c r="G73" s="25"/>
      <c r="H73" s="27"/>
      <c r="M73" s="46"/>
    </row>
    <row r="74" spans="1:13" ht="71.25" customHeight="1" x14ac:dyDescent="0.25">
      <c r="A74" s="39">
        <v>2</v>
      </c>
      <c r="B74" s="88" t="s">
        <v>45</v>
      </c>
      <c r="C74" s="91"/>
      <c r="D74" s="41" t="s">
        <v>6</v>
      </c>
      <c r="E74" s="42">
        <v>99</v>
      </c>
      <c r="F74" s="42">
        <v>99</v>
      </c>
      <c r="G74" s="25"/>
      <c r="H74" s="25"/>
    </row>
    <row r="75" spans="1:13" ht="51.75" customHeight="1" x14ac:dyDescent="0.25">
      <c r="A75" s="43">
        <v>3</v>
      </c>
      <c r="B75" s="88" t="s">
        <v>46</v>
      </c>
      <c r="C75" s="91"/>
      <c r="D75" s="41" t="s">
        <v>6</v>
      </c>
      <c r="E75" s="44">
        <v>44.6</v>
      </c>
      <c r="F75" s="44">
        <v>40</v>
      </c>
      <c r="G75" s="12"/>
      <c r="H75" s="26"/>
    </row>
    <row r="76" spans="1:13" ht="71.25" customHeight="1" x14ac:dyDescent="0.3">
      <c r="A76" s="112" t="s">
        <v>68</v>
      </c>
      <c r="B76" s="113"/>
      <c r="C76" s="113"/>
      <c r="D76" s="113"/>
      <c r="E76" s="113"/>
      <c r="F76" s="113"/>
      <c r="G76" s="113"/>
      <c r="H76" s="114"/>
    </row>
    <row r="77" spans="1:13" ht="73.5" customHeight="1" x14ac:dyDescent="0.25">
      <c r="A77" s="59">
        <v>1</v>
      </c>
      <c r="B77" s="115" t="s">
        <v>69</v>
      </c>
      <c r="C77" s="116"/>
      <c r="D77" s="60" t="s">
        <v>6</v>
      </c>
      <c r="E77" s="61">
        <v>29</v>
      </c>
      <c r="F77" s="61">
        <v>35.1</v>
      </c>
      <c r="G77" s="62"/>
      <c r="H77" s="63"/>
    </row>
    <row r="78" spans="1:13" ht="71.25" customHeight="1" x14ac:dyDescent="0.3">
      <c r="A78" s="112" t="s">
        <v>70</v>
      </c>
      <c r="B78" s="148"/>
      <c r="C78" s="148"/>
      <c r="D78" s="148"/>
      <c r="E78" s="148"/>
      <c r="F78" s="148"/>
      <c r="G78" s="148"/>
      <c r="H78" s="149"/>
    </row>
    <row r="79" spans="1:13" ht="89.25" customHeight="1" x14ac:dyDescent="0.25">
      <c r="A79" s="11">
        <v>1</v>
      </c>
      <c r="B79" s="120" t="s">
        <v>55</v>
      </c>
      <c r="C79" s="150"/>
      <c r="D79" s="19" t="s">
        <v>6</v>
      </c>
      <c r="E79" s="19">
        <v>95</v>
      </c>
      <c r="F79" s="19">
        <v>83</v>
      </c>
      <c r="G79" s="57"/>
      <c r="H79" s="57"/>
    </row>
    <row r="80" spans="1:13" ht="71.25" customHeight="1" x14ac:dyDescent="0.25">
      <c r="A80" s="117" t="s">
        <v>57</v>
      </c>
      <c r="B80" s="118"/>
      <c r="C80" s="118"/>
      <c r="D80" s="118"/>
      <c r="E80" s="118"/>
      <c r="F80" s="118"/>
      <c r="G80" s="118"/>
      <c r="H80" s="119"/>
    </row>
    <row r="81" spans="1:8" ht="54.75" customHeight="1" x14ac:dyDescent="0.25">
      <c r="A81" s="11">
        <v>1</v>
      </c>
      <c r="B81" s="120" t="s">
        <v>58</v>
      </c>
      <c r="C81" s="121"/>
      <c r="D81" s="19" t="s">
        <v>7</v>
      </c>
      <c r="E81" s="19">
        <v>0</v>
      </c>
      <c r="F81" s="19">
        <v>0</v>
      </c>
      <c r="G81" s="57"/>
      <c r="H81" s="57"/>
    </row>
    <row r="82" spans="1:8" ht="57.75" customHeight="1" x14ac:dyDescent="0.25">
      <c r="A82" s="11">
        <v>2</v>
      </c>
      <c r="B82" s="120" t="s">
        <v>59</v>
      </c>
      <c r="C82" s="121"/>
      <c r="D82" s="19" t="s">
        <v>7</v>
      </c>
      <c r="E82" s="19">
        <v>5</v>
      </c>
      <c r="F82" s="19">
        <v>73</v>
      </c>
      <c r="G82" s="57"/>
      <c r="H82" s="57"/>
    </row>
    <row r="83" spans="1:8" ht="90.75" customHeight="1" x14ac:dyDescent="0.25">
      <c r="A83" s="11">
        <v>3</v>
      </c>
      <c r="B83" s="120" t="s">
        <v>60</v>
      </c>
      <c r="C83" s="121"/>
      <c r="D83" s="19" t="s">
        <v>61</v>
      </c>
      <c r="E83" s="19">
        <v>60</v>
      </c>
      <c r="F83" s="19">
        <v>1548</v>
      </c>
      <c r="G83" s="57"/>
      <c r="H83" s="57"/>
    </row>
    <row r="84" spans="1:8" ht="158.25" customHeight="1" x14ac:dyDescent="0.25">
      <c r="A84" s="41">
        <v>4</v>
      </c>
      <c r="B84" s="120" t="s">
        <v>91</v>
      </c>
      <c r="C84" s="150"/>
      <c r="D84" s="41" t="s">
        <v>7</v>
      </c>
      <c r="E84" s="66">
        <v>4</v>
      </c>
      <c r="F84" s="66">
        <v>63</v>
      </c>
      <c r="G84" s="56"/>
      <c r="H84" s="33"/>
    </row>
  </sheetData>
  <mergeCells count="55">
    <mergeCell ref="B82:C82"/>
    <mergeCell ref="B83:C83"/>
    <mergeCell ref="A78:H78"/>
    <mergeCell ref="B79:C79"/>
    <mergeCell ref="B84:C84"/>
    <mergeCell ref="B70:C70"/>
    <mergeCell ref="B68:C68"/>
    <mergeCell ref="B69:C69"/>
    <mergeCell ref="B75:C75"/>
    <mergeCell ref="B73:C73"/>
    <mergeCell ref="B74:C74"/>
    <mergeCell ref="A72:H72"/>
    <mergeCell ref="A76:H76"/>
    <mergeCell ref="B77:C77"/>
    <mergeCell ref="A80:H80"/>
    <mergeCell ref="B81:C81"/>
    <mergeCell ref="A30:H33"/>
    <mergeCell ref="B34:C34"/>
    <mergeCell ref="A52:H57"/>
    <mergeCell ref="B59:C59"/>
    <mergeCell ref="B67:C67"/>
    <mergeCell ref="B51:C51"/>
    <mergeCell ref="B49:C49"/>
    <mergeCell ref="B40:C40"/>
    <mergeCell ref="B50:C50"/>
    <mergeCell ref="B47:C47"/>
    <mergeCell ref="B60:C60"/>
    <mergeCell ref="A41:H45"/>
    <mergeCell ref="B35:C35"/>
    <mergeCell ref="A61:H66"/>
    <mergeCell ref="D1:H1"/>
    <mergeCell ref="A2:H2"/>
    <mergeCell ref="B46:C46"/>
    <mergeCell ref="B48:C48"/>
    <mergeCell ref="B17:C17"/>
    <mergeCell ref="B18:C18"/>
    <mergeCell ref="A36:H39"/>
    <mergeCell ref="F3:F4"/>
    <mergeCell ref="E3:E4"/>
    <mergeCell ref="D3:D4"/>
    <mergeCell ref="A3:A4"/>
    <mergeCell ref="A8:H13"/>
    <mergeCell ref="B14:C14"/>
    <mergeCell ref="H3:H4"/>
    <mergeCell ref="B3:C4"/>
    <mergeCell ref="G3:G4"/>
    <mergeCell ref="A19:H23"/>
    <mergeCell ref="B27:C27"/>
    <mergeCell ref="B29:C29"/>
    <mergeCell ref="B26:C26"/>
    <mergeCell ref="B24:C24"/>
    <mergeCell ref="B25:C25"/>
    <mergeCell ref="B15:C15"/>
    <mergeCell ref="B16:C16"/>
    <mergeCell ref="B28:C28"/>
  </mergeCells>
  <pageMargins left="0.31496062992125984" right="0.31496062992125984" top="0.39370078740157483" bottom="0.15748031496062992" header="0.11811023622047245" footer="0.11811023622047245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view="pageBreakPreview" zoomScale="70" zoomScaleNormal="90" zoomScaleSheetLayoutView="7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L32" sqref="L32"/>
    </sheetView>
  </sheetViews>
  <sheetFormatPr defaultColWidth="8.85546875" defaultRowHeight="15.75" x14ac:dyDescent="0.25"/>
  <cols>
    <col min="1" max="1" width="5" style="2" customWidth="1"/>
    <col min="2" max="2" width="27.42578125" style="3" customWidth="1"/>
    <col min="3" max="3" width="17.42578125" style="4" customWidth="1"/>
    <col min="4" max="4" width="13.7109375" style="4" customWidth="1"/>
    <col min="5" max="5" width="10.28515625" style="6" customWidth="1"/>
    <col min="6" max="6" width="12" style="2" customWidth="1"/>
    <col min="7" max="7" width="12.5703125" style="2" customWidth="1"/>
    <col min="8" max="8" width="14.5703125" style="2" customWidth="1"/>
    <col min="9" max="9" width="12.5703125" style="2" customWidth="1"/>
    <col min="10" max="10" width="10.7109375" style="2" customWidth="1"/>
    <col min="11" max="11" width="12.85546875" style="2" customWidth="1"/>
    <col min="12" max="12" width="12.42578125" style="2" customWidth="1"/>
    <col min="13" max="13" width="10.7109375" style="2" customWidth="1"/>
    <col min="14" max="14" width="12.42578125" style="2" customWidth="1"/>
    <col min="15" max="15" width="12.5703125" style="2" customWidth="1"/>
    <col min="16" max="16" width="14.7109375" style="2" customWidth="1"/>
    <col min="17" max="17" width="11" style="2" customWidth="1"/>
    <col min="18" max="18" width="11.85546875" style="2" customWidth="1"/>
    <col min="19" max="19" width="12.7109375" style="2" customWidth="1"/>
    <col min="20" max="20" width="14" style="2" customWidth="1"/>
    <col min="21" max="21" width="12" style="2" customWidth="1"/>
    <col min="22" max="22" width="11.7109375" style="2" customWidth="1"/>
    <col min="23" max="23" width="12.5703125" style="2" customWidth="1"/>
    <col min="24" max="16384" width="8.85546875" style="2"/>
  </cols>
  <sheetData>
    <row r="1" spans="1:23" ht="9" customHeight="1" x14ac:dyDescent="0.25"/>
    <row r="2" spans="1:23" ht="10.15" customHeight="1" x14ac:dyDescent="0.25"/>
    <row r="3" spans="1:23" ht="20.25" x14ac:dyDescent="0.3">
      <c r="A3" s="169" t="s">
        <v>20</v>
      </c>
      <c r="B3" s="170"/>
      <c r="C3" s="170"/>
      <c r="D3" s="170"/>
      <c r="E3" s="170"/>
      <c r="F3" s="170"/>
      <c r="G3" s="170"/>
      <c r="H3" s="170"/>
      <c r="I3" s="170"/>
      <c r="J3" s="170"/>
      <c r="K3" s="171"/>
      <c r="L3" s="171"/>
      <c r="M3" s="171"/>
      <c r="N3" s="171"/>
      <c r="O3" s="171"/>
      <c r="P3" s="171"/>
      <c r="Q3" s="171"/>
      <c r="R3" s="171"/>
      <c r="S3" s="171"/>
    </row>
    <row r="4" spans="1:23" ht="20.25" x14ac:dyDescent="0.3">
      <c r="A4" s="169" t="s">
        <v>90</v>
      </c>
      <c r="B4" s="172"/>
      <c r="C4" s="172"/>
      <c r="D4" s="172"/>
      <c r="E4" s="172"/>
      <c r="F4" s="172"/>
      <c r="G4" s="172"/>
      <c r="H4" s="172"/>
      <c r="I4" s="172"/>
      <c r="J4" s="172"/>
      <c r="K4" s="173"/>
      <c r="L4" s="173"/>
      <c r="M4" s="173"/>
      <c r="N4" s="173"/>
      <c r="O4" s="173"/>
      <c r="P4" s="173"/>
      <c r="Q4" s="173"/>
      <c r="R4" s="173"/>
      <c r="S4" s="173"/>
    </row>
    <row r="5" spans="1:23" ht="31.15" customHeight="1" x14ac:dyDescent="0.25">
      <c r="A5" s="151" t="s">
        <v>0</v>
      </c>
      <c r="B5" s="161" t="s">
        <v>1</v>
      </c>
      <c r="C5" s="161" t="s">
        <v>2</v>
      </c>
      <c r="D5" s="161" t="s">
        <v>13</v>
      </c>
      <c r="E5" s="165"/>
      <c r="F5" s="165"/>
      <c r="G5" s="165"/>
      <c r="H5" s="151" t="s">
        <v>14</v>
      </c>
      <c r="I5" s="152"/>
      <c r="J5" s="152"/>
      <c r="K5" s="152"/>
      <c r="L5" s="151" t="s">
        <v>15</v>
      </c>
      <c r="M5" s="152"/>
      <c r="N5" s="152"/>
      <c r="O5" s="152"/>
      <c r="P5" s="161" t="s">
        <v>83</v>
      </c>
      <c r="Q5" s="162"/>
      <c r="R5" s="162"/>
      <c r="S5" s="162"/>
      <c r="T5" s="151" t="s">
        <v>22</v>
      </c>
      <c r="U5" s="152"/>
      <c r="V5" s="152"/>
      <c r="W5" s="152"/>
    </row>
    <row r="6" spans="1:23" ht="75.75" customHeight="1" x14ac:dyDescent="0.25">
      <c r="A6" s="163"/>
      <c r="B6" s="164"/>
      <c r="C6" s="164"/>
      <c r="D6" s="15" t="s">
        <v>9</v>
      </c>
      <c r="E6" s="18" t="s">
        <v>10</v>
      </c>
      <c r="F6" s="15" t="s">
        <v>11</v>
      </c>
      <c r="G6" s="15" t="s">
        <v>12</v>
      </c>
      <c r="H6" s="15" t="s">
        <v>9</v>
      </c>
      <c r="I6" s="15" t="s">
        <v>10</v>
      </c>
      <c r="J6" s="15" t="s">
        <v>11</v>
      </c>
      <c r="K6" s="15" t="s">
        <v>12</v>
      </c>
      <c r="L6" s="15" t="s">
        <v>9</v>
      </c>
      <c r="M6" s="15" t="s">
        <v>10</v>
      </c>
      <c r="N6" s="15" t="s">
        <v>11</v>
      </c>
      <c r="O6" s="15" t="s">
        <v>12</v>
      </c>
      <c r="P6" s="15" t="s">
        <v>9</v>
      </c>
      <c r="Q6" s="15" t="s">
        <v>10</v>
      </c>
      <c r="R6" s="15" t="s">
        <v>11</v>
      </c>
      <c r="S6" s="15" t="s">
        <v>12</v>
      </c>
      <c r="T6" s="15" t="s">
        <v>9</v>
      </c>
      <c r="U6" s="15" t="s">
        <v>10</v>
      </c>
      <c r="V6" s="15" t="s">
        <v>11</v>
      </c>
      <c r="W6" s="15" t="s">
        <v>12</v>
      </c>
    </row>
    <row r="7" spans="1:23" ht="28.5" customHeight="1" x14ac:dyDescent="0.25">
      <c r="A7" s="153" t="s">
        <v>71</v>
      </c>
      <c r="B7" s="154"/>
      <c r="C7" s="17" t="s">
        <v>3</v>
      </c>
      <c r="D7" s="47">
        <f>H7+L7+P7+T7</f>
        <v>287517.82</v>
      </c>
      <c r="E7" s="47">
        <f t="shared" ref="E7:F8" si="0">I7+M7+Q7+U7</f>
        <v>272730.82</v>
      </c>
      <c r="F7" s="47">
        <f t="shared" si="0"/>
        <v>202056.72</v>
      </c>
      <c r="G7" s="48">
        <f>F7/E7*100-100</f>
        <v>-25.91349961841496</v>
      </c>
      <c r="H7" s="48">
        <f>H8</f>
        <v>26790.53</v>
      </c>
      <c r="I7" s="48">
        <f>I8</f>
        <v>26790.53</v>
      </c>
      <c r="J7" s="48">
        <f t="shared" ref="J7:V7" si="1">J8</f>
        <v>17126.97</v>
      </c>
      <c r="K7" s="48">
        <f>J7/I7*100-100</f>
        <v>-36.070805616760836</v>
      </c>
      <c r="L7" s="48">
        <f t="shared" si="1"/>
        <v>158822.21</v>
      </c>
      <c r="M7" s="48">
        <f t="shared" si="1"/>
        <v>158622.21</v>
      </c>
      <c r="N7" s="48">
        <f t="shared" si="1"/>
        <v>114460.43</v>
      </c>
      <c r="O7" s="48">
        <f>N7/M7*100-100</f>
        <v>-27.840855325367102</v>
      </c>
      <c r="P7" s="48">
        <f t="shared" si="1"/>
        <v>87105.08</v>
      </c>
      <c r="Q7" s="48">
        <f>Q8</f>
        <v>87318.080000000002</v>
      </c>
      <c r="R7" s="48">
        <f t="shared" si="1"/>
        <v>63418.87</v>
      </c>
      <c r="S7" s="48">
        <f>R7/Q7*100-100</f>
        <v>-27.37028803198605</v>
      </c>
      <c r="T7" s="48">
        <f t="shared" si="1"/>
        <v>14800</v>
      </c>
      <c r="U7" s="48">
        <v>0</v>
      </c>
      <c r="V7" s="48">
        <f t="shared" si="1"/>
        <v>7050.45</v>
      </c>
      <c r="W7" s="48">
        <f>V7/T7*100-100</f>
        <v>-52.361824324324324</v>
      </c>
    </row>
    <row r="8" spans="1:23" ht="129.75" customHeight="1" x14ac:dyDescent="0.25">
      <c r="A8" s="153"/>
      <c r="B8" s="154"/>
      <c r="C8" s="16" t="s">
        <v>72</v>
      </c>
      <c r="D8" s="49">
        <f>H8+L8+P8+T8</f>
        <v>287517.82</v>
      </c>
      <c r="E8" s="49">
        <f t="shared" si="0"/>
        <v>272730.82</v>
      </c>
      <c r="F8" s="49">
        <f t="shared" si="0"/>
        <v>202056.72</v>
      </c>
      <c r="G8" s="50">
        <f t="shared" ref="G8:G35" si="2">F8/E8*100-100</f>
        <v>-25.91349961841496</v>
      </c>
      <c r="H8" s="45">
        <v>26790.53</v>
      </c>
      <c r="I8" s="51">
        <v>26790.53</v>
      </c>
      <c r="J8" s="45">
        <v>17126.97</v>
      </c>
      <c r="K8" s="50">
        <f t="shared" ref="K8:K35" si="3">J8/I8*100-100</f>
        <v>-36.070805616760836</v>
      </c>
      <c r="L8" s="45">
        <v>158822.21</v>
      </c>
      <c r="M8" s="45">
        <v>158622.21</v>
      </c>
      <c r="N8" s="45">
        <v>114460.43</v>
      </c>
      <c r="O8" s="50">
        <f t="shared" ref="O8:O35" si="4">N8/M8*100-100</f>
        <v>-27.840855325367102</v>
      </c>
      <c r="P8" s="45">
        <v>87105.08</v>
      </c>
      <c r="Q8" s="45">
        <v>87318.080000000002</v>
      </c>
      <c r="R8" s="45">
        <v>63418.87</v>
      </c>
      <c r="S8" s="50">
        <f t="shared" ref="S8:S35" si="5">R8/Q8*100-100</f>
        <v>-27.37028803198605</v>
      </c>
      <c r="T8" s="45">
        <v>14800</v>
      </c>
      <c r="U8" s="45">
        <v>0</v>
      </c>
      <c r="V8" s="45">
        <v>7050.45</v>
      </c>
      <c r="W8" s="50">
        <f t="shared" ref="W8:W35" si="6">V8/T8*100-100</f>
        <v>-52.361824324324324</v>
      </c>
    </row>
    <row r="9" spans="1:23" ht="32.25" customHeight="1" x14ac:dyDescent="0.25">
      <c r="A9" s="153" t="s">
        <v>74</v>
      </c>
      <c r="B9" s="154"/>
      <c r="C9" s="17" t="s">
        <v>3</v>
      </c>
      <c r="D9" s="47">
        <f>D10</f>
        <v>61539.44</v>
      </c>
      <c r="E9" s="47">
        <f t="shared" ref="E9:F9" si="7">E10</f>
        <v>60153.440000000002</v>
      </c>
      <c r="F9" s="47">
        <f t="shared" si="7"/>
        <v>42516.69</v>
      </c>
      <c r="G9" s="48">
        <f t="shared" si="2"/>
        <v>-29.319603334406139</v>
      </c>
      <c r="H9" s="48">
        <f>H10</f>
        <v>1150</v>
      </c>
      <c r="I9" s="48">
        <f t="shared" ref="I9:J9" si="8">I10</f>
        <v>1150</v>
      </c>
      <c r="J9" s="48">
        <f t="shared" si="8"/>
        <v>1150</v>
      </c>
      <c r="K9" s="48">
        <f t="shared" si="3"/>
        <v>0</v>
      </c>
      <c r="L9" s="48">
        <f>L10</f>
        <v>386.61</v>
      </c>
      <c r="M9" s="48">
        <f t="shared" ref="M9:N9" si="9">M10</f>
        <v>386.61</v>
      </c>
      <c r="N9" s="48">
        <f t="shared" si="9"/>
        <v>131.61000000000001</v>
      </c>
      <c r="O9" s="48">
        <f t="shared" si="4"/>
        <v>-65.957942112206098</v>
      </c>
      <c r="P9" s="48">
        <f>P10</f>
        <v>57532.83</v>
      </c>
      <c r="Q9" s="48">
        <f t="shared" ref="Q9:R9" si="10">Q10</f>
        <v>58616.83</v>
      </c>
      <c r="R9" s="48">
        <f t="shared" si="10"/>
        <v>39040.980000000003</v>
      </c>
      <c r="S9" s="48">
        <f t="shared" si="5"/>
        <v>-33.39629591023602</v>
      </c>
      <c r="T9" s="48">
        <f>T10</f>
        <v>2470</v>
      </c>
      <c r="U9" s="48">
        <f t="shared" ref="U9:V9" si="11">U10</f>
        <v>0</v>
      </c>
      <c r="V9" s="48">
        <f t="shared" si="11"/>
        <v>2194.1</v>
      </c>
      <c r="W9" s="48">
        <f t="shared" si="6"/>
        <v>-11.170040485829972</v>
      </c>
    </row>
    <row r="10" spans="1:23" ht="73.5" customHeight="1" x14ac:dyDescent="0.25">
      <c r="A10" s="153"/>
      <c r="B10" s="154"/>
      <c r="C10" s="16" t="s">
        <v>73</v>
      </c>
      <c r="D10" s="49">
        <f>H10+L10+P10+T10</f>
        <v>61539.44</v>
      </c>
      <c r="E10" s="49">
        <f t="shared" ref="E10:F10" si="12">I10+M10+Q10+U10</f>
        <v>60153.440000000002</v>
      </c>
      <c r="F10" s="49">
        <f t="shared" si="12"/>
        <v>42516.69</v>
      </c>
      <c r="G10" s="50">
        <f t="shared" si="2"/>
        <v>-29.319603334406139</v>
      </c>
      <c r="H10" s="45">
        <v>1150</v>
      </c>
      <c r="I10" s="45">
        <v>1150</v>
      </c>
      <c r="J10" s="45">
        <v>1150</v>
      </c>
      <c r="K10" s="50">
        <f t="shared" si="3"/>
        <v>0</v>
      </c>
      <c r="L10" s="45">
        <v>386.61</v>
      </c>
      <c r="M10" s="45">
        <v>386.61</v>
      </c>
      <c r="N10" s="45">
        <v>131.61000000000001</v>
      </c>
      <c r="O10" s="50">
        <f t="shared" si="4"/>
        <v>-65.957942112206098</v>
      </c>
      <c r="P10" s="45">
        <v>57532.83</v>
      </c>
      <c r="Q10" s="45">
        <v>58616.83</v>
      </c>
      <c r="R10" s="45">
        <v>39040.980000000003</v>
      </c>
      <c r="S10" s="50">
        <f t="shared" si="5"/>
        <v>-33.39629591023602</v>
      </c>
      <c r="T10" s="45">
        <v>2470</v>
      </c>
      <c r="U10" s="45">
        <v>0</v>
      </c>
      <c r="V10" s="45">
        <v>2194.1</v>
      </c>
      <c r="W10" s="50">
        <f t="shared" si="6"/>
        <v>-11.170040485829972</v>
      </c>
    </row>
    <row r="11" spans="1:23" ht="47.25" customHeight="1" x14ac:dyDescent="0.25">
      <c r="A11" s="153" t="s">
        <v>75</v>
      </c>
      <c r="B11" s="154"/>
      <c r="C11" s="17" t="s">
        <v>3</v>
      </c>
      <c r="D11" s="47">
        <f>D12+D13</f>
        <v>1819.8</v>
      </c>
      <c r="E11" s="47">
        <f t="shared" ref="E11:F11" si="13">E12+E13</f>
        <v>1841.3</v>
      </c>
      <c r="F11" s="47">
        <f t="shared" si="13"/>
        <v>727.5</v>
      </c>
      <c r="G11" s="48">
        <f t="shared" si="2"/>
        <v>-60.489871286590997</v>
      </c>
      <c r="H11" s="48">
        <f>H13+H12</f>
        <v>0</v>
      </c>
      <c r="I11" s="48">
        <f t="shared" ref="I11:J11" si="14">I13+I12</f>
        <v>86.5</v>
      </c>
      <c r="J11" s="48">
        <f t="shared" si="14"/>
        <v>65.400000000000006</v>
      </c>
      <c r="K11" s="48">
        <f t="shared" si="3"/>
        <v>-24.393063583815021</v>
      </c>
      <c r="L11" s="48">
        <f>L12+L13</f>
        <v>66.099999999999994</v>
      </c>
      <c r="M11" s="48">
        <f t="shared" ref="M11:M26" si="15">L11</f>
        <v>66.099999999999994</v>
      </c>
      <c r="N11" s="48">
        <f>N12+N13</f>
        <v>0.7</v>
      </c>
      <c r="O11" s="48">
        <f t="shared" si="4"/>
        <v>-98.940998487140689</v>
      </c>
      <c r="P11" s="48">
        <f>P12+P13</f>
        <v>1753.7</v>
      </c>
      <c r="Q11" s="48">
        <f t="shared" ref="Q11:R11" si="16">Q12+Q13</f>
        <v>1753.9</v>
      </c>
      <c r="R11" s="48">
        <f t="shared" si="16"/>
        <v>661.40000000000009</v>
      </c>
      <c r="S11" s="48">
        <f t="shared" si="5"/>
        <v>-62.289754261930554</v>
      </c>
      <c r="T11" s="48">
        <f t="shared" ref="T11:V11" si="17">T13</f>
        <v>0</v>
      </c>
      <c r="U11" s="48">
        <v>0</v>
      </c>
      <c r="V11" s="48">
        <f t="shared" si="17"/>
        <v>0</v>
      </c>
      <c r="W11" s="48" t="e">
        <f t="shared" si="6"/>
        <v>#DIV/0!</v>
      </c>
    </row>
    <row r="12" spans="1:23" ht="102" customHeight="1" x14ac:dyDescent="0.25">
      <c r="A12" s="153"/>
      <c r="B12" s="154"/>
      <c r="C12" s="16" t="s">
        <v>76</v>
      </c>
      <c r="D12" s="49">
        <f>H12+L12+P12+T12</f>
        <v>66.8</v>
      </c>
      <c r="E12" s="49">
        <f t="shared" ref="E12:F12" si="18">I12+M12+Q12+U12</f>
        <v>88.300000000000011</v>
      </c>
      <c r="F12" s="49">
        <f t="shared" si="18"/>
        <v>66.800000000000011</v>
      </c>
      <c r="G12" s="50">
        <f t="shared" si="2"/>
        <v>-24.348810872027187</v>
      </c>
      <c r="H12" s="45">
        <v>0</v>
      </c>
      <c r="I12" s="45">
        <v>86.5</v>
      </c>
      <c r="J12" s="45">
        <v>65.400000000000006</v>
      </c>
      <c r="K12" s="50">
        <f t="shared" si="3"/>
        <v>-24.393063583815021</v>
      </c>
      <c r="L12" s="45">
        <v>66.099999999999994</v>
      </c>
      <c r="M12" s="45">
        <v>0.9</v>
      </c>
      <c r="N12" s="45">
        <v>0.7</v>
      </c>
      <c r="O12" s="50">
        <f t="shared" si="4"/>
        <v>-22.222222222222229</v>
      </c>
      <c r="P12" s="45">
        <v>0.7</v>
      </c>
      <c r="Q12" s="45">
        <v>0.9</v>
      </c>
      <c r="R12" s="45">
        <v>0.7</v>
      </c>
      <c r="S12" s="50">
        <v>0</v>
      </c>
      <c r="T12" s="45">
        <v>0</v>
      </c>
      <c r="U12" s="45">
        <v>0</v>
      </c>
      <c r="V12" s="45">
        <v>0</v>
      </c>
      <c r="W12" s="50" t="e">
        <f t="shared" si="6"/>
        <v>#DIV/0!</v>
      </c>
    </row>
    <row r="13" spans="1:23" ht="81" customHeight="1" x14ac:dyDescent="0.25">
      <c r="A13" s="153"/>
      <c r="B13" s="154"/>
      <c r="C13" s="16" t="s">
        <v>73</v>
      </c>
      <c r="D13" s="49">
        <f>H13+L13+P13+T13</f>
        <v>1753</v>
      </c>
      <c r="E13" s="49">
        <f t="shared" ref="E13:F13" si="19">I13+M13+Q13+U13</f>
        <v>1753</v>
      </c>
      <c r="F13" s="49">
        <f t="shared" si="19"/>
        <v>660.7</v>
      </c>
      <c r="G13" s="50">
        <f t="shared" si="2"/>
        <v>-62.31032515687393</v>
      </c>
      <c r="H13" s="45">
        <v>0</v>
      </c>
      <c r="I13" s="45">
        <v>0</v>
      </c>
      <c r="J13" s="45">
        <v>0</v>
      </c>
      <c r="K13" s="50" t="e">
        <f t="shared" si="3"/>
        <v>#DIV/0!</v>
      </c>
      <c r="L13" s="45">
        <v>0</v>
      </c>
      <c r="M13" s="45">
        <v>0</v>
      </c>
      <c r="N13" s="45">
        <v>0</v>
      </c>
      <c r="O13" s="50" t="e">
        <f t="shared" si="4"/>
        <v>#DIV/0!</v>
      </c>
      <c r="P13" s="45">
        <v>1753</v>
      </c>
      <c r="Q13" s="45">
        <v>1753</v>
      </c>
      <c r="R13" s="45">
        <v>660.7</v>
      </c>
      <c r="S13" s="50">
        <f t="shared" si="5"/>
        <v>-62.31032515687393</v>
      </c>
      <c r="T13" s="45">
        <v>0</v>
      </c>
      <c r="U13" s="45">
        <v>0</v>
      </c>
      <c r="V13" s="45">
        <v>0</v>
      </c>
      <c r="W13" s="50" t="e">
        <f t="shared" si="6"/>
        <v>#DIV/0!</v>
      </c>
    </row>
    <row r="14" spans="1:23" ht="25.5" customHeight="1" x14ac:dyDescent="0.25">
      <c r="A14" s="153" t="s">
        <v>77</v>
      </c>
      <c r="B14" s="154"/>
      <c r="C14" s="17" t="s">
        <v>3</v>
      </c>
      <c r="D14" s="47">
        <f>D15+D16</f>
        <v>4043.3</v>
      </c>
      <c r="E14" s="47">
        <f>E15+E16</f>
        <v>4223</v>
      </c>
      <c r="F14" s="47">
        <f>F15+F16</f>
        <v>2313.9</v>
      </c>
      <c r="G14" s="48">
        <f t="shared" si="2"/>
        <v>-45.207198673928481</v>
      </c>
      <c r="H14" s="48">
        <f>H15+H16</f>
        <v>0</v>
      </c>
      <c r="I14" s="48">
        <f t="shared" ref="I14:I27" si="20">H14</f>
        <v>0</v>
      </c>
      <c r="J14" s="48">
        <f t="shared" ref="J14:V14" si="21">J15+J16</f>
        <v>0</v>
      </c>
      <c r="K14" s="48" t="e">
        <f t="shared" si="3"/>
        <v>#DIV/0!</v>
      </c>
      <c r="L14" s="48">
        <f>L15+L16</f>
        <v>751</v>
      </c>
      <c r="M14" s="48">
        <f>M15+M16</f>
        <v>928.9</v>
      </c>
      <c r="N14" s="48">
        <f>N15+N16</f>
        <v>307.5</v>
      </c>
      <c r="O14" s="48">
        <f t="shared" si="4"/>
        <v>-66.896328991280001</v>
      </c>
      <c r="P14" s="48">
        <f>P15+P16</f>
        <v>3292.3</v>
      </c>
      <c r="Q14" s="48">
        <f t="shared" ref="Q14:R14" si="22">Q15+Q16</f>
        <v>3294.1</v>
      </c>
      <c r="R14" s="48">
        <f t="shared" si="22"/>
        <v>2006.3999999999999</v>
      </c>
      <c r="S14" s="48">
        <f t="shared" si="5"/>
        <v>-39.091102273762182</v>
      </c>
      <c r="T14" s="48">
        <f t="shared" si="21"/>
        <v>0</v>
      </c>
      <c r="U14" s="48">
        <v>0</v>
      </c>
      <c r="V14" s="48">
        <f t="shared" si="21"/>
        <v>0</v>
      </c>
      <c r="W14" s="48" t="e">
        <f t="shared" si="6"/>
        <v>#DIV/0!</v>
      </c>
    </row>
    <row r="15" spans="1:23" ht="76.5" customHeight="1" x14ac:dyDescent="0.25">
      <c r="A15" s="153"/>
      <c r="B15" s="154"/>
      <c r="C15" s="16" t="s">
        <v>73</v>
      </c>
      <c r="D15" s="49">
        <f>H15+L15+P15+T15</f>
        <v>4013.3</v>
      </c>
      <c r="E15" s="49">
        <f t="shared" ref="E15:F16" si="23">I15+M15+Q15+U15</f>
        <v>4193</v>
      </c>
      <c r="F15" s="49">
        <f t="shared" si="23"/>
        <v>2288.8000000000002</v>
      </c>
      <c r="G15" s="50">
        <f t="shared" si="2"/>
        <v>-45.41378487956117</v>
      </c>
      <c r="H15" s="45">
        <v>0</v>
      </c>
      <c r="I15" s="45">
        <f t="shared" si="20"/>
        <v>0</v>
      </c>
      <c r="J15" s="45">
        <v>0</v>
      </c>
      <c r="K15" s="50" t="e">
        <f t="shared" si="3"/>
        <v>#DIV/0!</v>
      </c>
      <c r="L15" s="45">
        <v>751</v>
      </c>
      <c r="M15" s="45">
        <v>928.9</v>
      </c>
      <c r="N15" s="45">
        <v>307.5</v>
      </c>
      <c r="O15" s="50">
        <f t="shared" si="4"/>
        <v>-66.896328991280001</v>
      </c>
      <c r="P15" s="45">
        <v>3262.3</v>
      </c>
      <c r="Q15" s="45">
        <v>3264.1</v>
      </c>
      <c r="R15" s="45">
        <v>1981.3</v>
      </c>
      <c r="S15" s="50">
        <f t="shared" si="5"/>
        <v>-39.300266535951721</v>
      </c>
      <c r="T15" s="45">
        <v>0</v>
      </c>
      <c r="U15" s="45">
        <v>0</v>
      </c>
      <c r="V15" s="45">
        <v>0</v>
      </c>
      <c r="W15" s="50" t="e">
        <f t="shared" si="6"/>
        <v>#DIV/0!</v>
      </c>
    </row>
    <row r="16" spans="1:23" ht="135.75" customHeight="1" x14ac:dyDescent="0.25">
      <c r="A16" s="153"/>
      <c r="B16" s="154"/>
      <c r="C16" s="16" t="s">
        <v>72</v>
      </c>
      <c r="D16" s="49">
        <f>H16+L16+P16+T16</f>
        <v>30</v>
      </c>
      <c r="E16" s="49">
        <f t="shared" si="23"/>
        <v>30</v>
      </c>
      <c r="F16" s="49">
        <f t="shared" si="23"/>
        <v>25.1</v>
      </c>
      <c r="G16" s="50">
        <f t="shared" si="2"/>
        <v>-16.333333333333329</v>
      </c>
      <c r="H16" s="45">
        <v>0</v>
      </c>
      <c r="I16" s="45">
        <f t="shared" si="20"/>
        <v>0</v>
      </c>
      <c r="J16" s="45">
        <v>0</v>
      </c>
      <c r="K16" s="50" t="e">
        <f t="shared" si="3"/>
        <v>#DIV/0!</v>
      </c>
      <c r="L16" s="45">
        <v>0</v>
      </c>
      <c r="M16" s="45">
        <f t="shared" si="15"/>
        <v>0</v>
      </c>
      <c r="N16" s="45">
        <v>0</v>
      </c>
      <c r="O16" s="50" t="e">
        <f t="shared" si="4"/>
        <v>#DIV/0!</v>
      </c>
      <c r="P16" s="45">
        <v>30</v>
      </c>
      <c r="Q16" s="45">
        <f t="shared" ref="Q16:Q26" si="24">P16</f>
        <v>30</v>
      </c>
      <c r="R16" s="45">
        <v>25.1</v>
      </c>
      <c r="S16" s="50">
        <f t="shared" si="5"/>
        <v>-16.333333333333329</v>
      </c>
      <c r="T16" s="45">
        <v>0</v>
      </c>
      <c r="U16" s="45">
        <v>0</v>
      </c>
      <c r="V16" s="45">
        <v>0</v>
      </c>
      <c r="W16" s="50" t="e">
        <f t="shared" si="6"/>
        <v>#DIV/0!</v>
      </c>
    </row>
    <row r="17" spans="1:23" ht="36" customHeight="1" x14ac:dyDescent="0.25">
      <c r="A17" s="155" t="s">
        <v>78</v>
      </c>
      <c r="B17" s="156"/>
      <c r="C17" s="17" t="s">
        <v>3</v>
      </c>
      <c r="D17" s="47">
        <f>D18+D19</f>
        <v>93297</v>
      </c>
      <c r="E17" s="47">
        <f t="shared" ref="E17:F17" si="25">E18+E19</f>
        <v>93297</v>
      </c>
      <c r="F17" s="47">
        <f t="shared" si="25"/>
        <v>47630.600000000006</v>
      </c>
      <c r="G17" s="48">
        <f t="shared" si="2"/>
        <v>-48.947340214583527</v>
      </c>
      <c r="H17" s="48">
        <f>H18+H19</f>
        <v>2089.6999999999998</v>
      </c>
      <c r="I17" s="48">
        <f>I18+I19</f>
        <v>2089.6999999999998</v>
      </c>
      <c r="J17" s="48">
        <f>J18+J19</f>
        <v>2089.6999999999998</v>
      </c>
      <c r="K17" s="48">
        <f t="shared" si="3"/>
        <v>0</v>
      </c>
      <c r="L17" s="48">
        <f>L18+L19</f>
        <v>16334.6</v>
      </c>
      <c r="M17" s="48">
        <f>M18+M19</f>
        <v>16334.6</v>
      </c>
      <c r="N17" s="48">
        <f>N18+N19</f>
        <v>658.1</v>
      </c>
      <c r="O17" s="48">
        <f t="shared" si="4"/>
        <v>-95.971128769605627</v>
      </c>
      <c r="P17" s="48">
        <f>P18+P19</f>
        <v>74846.7</v>
      </c>
      <c r="Q17" s="48">
        <f t="shared" ref="Q17:R17" si="26">Q18+Q19</f>
        <v>74846.7</v>
      </c>
      <c r="R17" s="48">
        <f t="shared" si="26"/>
        <v>44882.8</v>
      </c>
      <c r="S17" s="48">
        <f t="shared" si="5"/>
        <v>-40.033695540351133</v>
      </c>
      <c r="T17" s="48">
        <f>T18+T19</f>
        <v>26</v>
      </c>
      <c r="U17" s="48">
        <f>U18+U19</f>
        <v>26</v>
      </c>
      <c r="V17" s="48">
        <f>V18+V19</f>
        <v>0</v>
      </c>
      <c r="W17" s="48">
        <f t="shared" si="6"/>
        <v>-100</v>
      </c>
    </row>
    <row r="18" spans="1:23" ht="71.25" customHeight="1" x14ac:dyDescent="0.25">
      <c r="A18" s="157"/>
      <c r="B18" s="158"/>
      <c r="C18" s="16" t="s">
        <v>73</v>
      </c>
      <c r="D18" s="49">
        <f>H18+L18+P18+T18</f>
        <v>93297</v>
      </c>
      <c r="E18" s="49">
        <f t="shared" ref="E18:F19" si="27">I18+M18+Q18+U18</f>
        <v>93297</v>
      </c>
      <c r="F18" s="49">
        <f t="shared" si="27"/>
        <v>47630.600000000006</v>
      </c>
      <c r="G18" s="48">
        <f t="shared" si="2"/>
        <v>-48.947340214583527</v>
      </c>
      <c r="H18" s="45">
        <v>2089.6999999999998</v>
      </c>
      <c r="I18" s="45">
        <v>2089.6999999999998</v>
      </c>
      <c r="J18" s="45">
        <v>2089.6999999999998</v>
      </c>
      <c r="K18" s="50">
        <f>J18/I18*100-100</f>
        <v>0</v>
      </c>
      <c r="L18" s="45">
        <v>16334.6</v>
      </c>
      <c r="M18" s="45">
        <v>16334.6</v>
      </c>
      <c r="N18" s="45">
        <v>658.1</v>
      </c>
      <c r="O18" s="50">
        <f>N18/M18*100-100</f>
        <v>-95.971128769605627</v>
      </c>
      <c r="P18" s="45">
        <v>74846.7</v>
      </c>
      <c r="Q18" s="45">
        <v>74846.7</v>
      </c>
      <c r="R18" s="45">
        <v>44882.8</v>
      </c>
      <c r="S18" s="50">
        <f>R18/Q18*100-100</f>
        <v>-40.033695540351133</v>
      </c>
      <c r="T18" s="45">
        <v>26</v>
      </c>
      <c r="U18" s="45">
        <v>26</v>
      </c>
      <c r="V18" s="45">
        <v>0</v>
      </c>
      <c r="W18" s="50">
        <f>V18/T18*100-100</f>
        <v>-100</v>
      </c>
    </row>
    <row r="19" spans="1:23" ht="102.75" customHeight="1" x14ac:dyDescent="0.25">
      <c r="A19" s="157"/>
      <c r="B19" s="158"/>
      <c r="C19" s="16" t="s">
        <v>76</v>
      </c>
      <c r="D19" s="49">
        <f>H19+L19+P19+T19</f>
        <v>0</v>
      </c>
      <c r="E19" s="49">
        <f t="shared" si="27"/>
        <v>0</v>
      </c>
      <c r="F19" s="49">
        <f t="shared" si="27"/>
        <v>0</v>
      </c>
      <c r="G19" s="50" t="e">
        <f>F19/E19*100-100</f>
        <v>#DIV/0!</v>
      </c>
      <c r="H19" s="45">
        <v>0</v>
      </c>
      <c r="I19" s="45">
        <v>0</v>
      </c>
      <c r="J19" s="45">
        <v>0</v>
      </c>
      <c r="K19" s="50" t="e">
        <f>J19/I19*100-100</f>
        <v>#DIV/0!</v>
      </c>
      <c r="L19" s="45">
        <v>0</v>
      </c>
      <c r="M19" s="45">
        <v>0</v>
      </c>
      <c r="N19" s="45">
        <v>0</v>
      </c>
      <c r="O19" s="50" t="e">
        <f>N19/M19*100-100</f>
        <v>#DIV/0!</v>
      </c>
      <c r="P19" s="45">
        <v>0</v>
      </c>
      <c r="Q19" s="45">
        <v>0</v>
      </c>
      <c r="R19" s="45">
        <v>0</v>
      </c>
      <c r="S19" s="50" t="e">
        <f>R19/Q19*100-100</f>
        <v>#DIV/0!</v>
      </c>
      <c r="T19" s="45">
        <v>0</v>
      </c>
      <c r="U19" s="45">
        <v>0</v>
      </c>
      <c r="V19" s="45">
        <v>0</v>
      </c>
      <c r="W19" s="50" t="e">
        <f>V19/T19*100-100</f>
        <v>#DIV/0!</v>
      </c>
    </row>
    <row r="20" spans="1:23" ht="33.75" customHeight="1" x14ac:dyDescent="0.25">
      <c r="A20" s="153" t="s">
        <v>79</v>
      </c>
      <c r="B20" s="154"/>
      <c r="C20" s="17" t="s">
        <v>3</v>
      </c>
      <c r="D20" s="47">
        <f>D21+D22</f>
        <v>87284.2</v>
      </c>
      <c r="E20" s="47">
        <f t="shared" ref="E20:F20" si="28">E21+E22</f>
        <v>87284.2</v>
      </c>
      <c r="F20" s="47">
        <f t="shared" si="28"/>
        <v>36697.5</v>
      </c>
      <c r="G20" s="48">
        <f t="shared" si="2"/>
        <v>-57.956308243645474</v>
      </c>
      <c r="H20" s="48">
        <f>H21+H22</f>
        <v>0</v>
      </c>
      <c r="I20" s="48">
        <f t="shared" ref="I20:J20" si="29">I21+I22</f>
        <v>0</v>
      </c>
      <c r="J20" s="48">
        <f t="shared" si="29"/>
        <v>0</v>
      </c>
      <c r="K20" s="48" t="e">
        <f t="shared" si="3"/>
        <v>#DIV/0!</v>
      </c>
      <c r="L20" s="48">
        <f>L21+L22</f>
        <v>32569</v>
      </c>
      <c r="M20" s="48">
        <f t="shared" ref="M20:N20" si="30">M21+M22</f>
        <v>32569</v>
      </c>
      <c r="N20" s="48">
        <f t="shared" si="30"/>
        <v>10042</v>
      </c>
      <c r="O20" s="48">
        <f t="shared" si="4"/>
        <v>-69.166999293806995</v>
      </c>
      <c r="P20" s="48">
        <f>P21+P22</f>
        <v>54715.199999999997</v>
      </c>
      <c r="Q20" s="48">
        <f t="shared" ref="Q20:R20" si="31">Q21+Q22</f>
        <v>54715.199999999997</v>
      </c>
      <c r="R20" s="48">
        <f t="shared" si="31"/>
        <v>26655.5</v>
      </c>
      <c r="S20" s="48">
        <f t="shared" si="5"/>
        <v>-51.283190045910459</v>
      </c>
      <c r="T20" s="48">
        <f>T21+T22</f>
        <v>0</v>
      </c>
      <c r="U20" s="48">
        <f t="shared" ref="U20:V20" si="32">U21+U22</f>
        <v>0</v>
      </c>
      <c r="V20" s="48">
        <f t="shared" si="32"/>
        <v>0</v>
      </c>
      <c r="W20" s="48" t="e">
        <f t="shared" si="6"/>
        <v>#DIV/0!</v>
      </c>
    </row>
    <row r="21" spans="1:23" ht="71.25" customHeight="1" x14ac:dyDescent="0.25">
      <c r="A21" s="153"/>
      <c r="B21" s="154"/>
      <c r="C21" s="16" t="s">
        <v>73</v>
      </c>
      <c r="D21" s="49">
        <f>H21+L21+P21+T21</f>
        <v>87284.2</v>
      </c>
      <c r="E21" s="49">
        <f t="shared" ref="E21:F22" si="33">I21+M21+Q21+U21</f>
        <v>87284.2</v>
      </c>
      <c r="F21" s="49">
        <f t="shared" si="33"/>
        <v>36697.5</v>
      </c>
      <c r="G21" s="50">
        <f t="shared" si="2"/>
        <v>-57.956308243645474</v>
      </c>
      <c r="H21" s="45">
        <v>0</v>
      </c>
      <c r="I21" s="45">
        <f t="shared" si="20"/>
        <v>0</v>
      </c>
      <c r="J21" s="45">
        <v>0</v>
      </c>
      <c r="K21" s="50" t="e">
        <f t="shared" si="3"/>
        <v>#DIV/0!</v>
      </c>
      <c r="L21" s="45">
        <v>32569</v>
      </c>
      <c r="M21" s="45">
        <v>32569</v>
      </c>
      <c r="N21" s="45">
        <v>10042</v>
      </c>
      <c r="O21" s="50">
        <f t="shared" si="4"/>
        <v>-69.166999293806995</v>
      </c>
      <c r="P21" s="45">
        <v>54715.199999999997</v>
      </c>
      <c r="Q21" s="45">
        <v>54715.199999999997</v>
      </c>
      <c r="R21" s="45">
        <v>26655.5</v>
      </c>
      <c r="S21" s="50">
        <f t="shared" si="5"/>
        <v>-51.283190045910459</v>
      </c>
      <c r="T21" s="45">
        <v>0</v>
      </c>
      <c r="U21" s="45">
        <v>0</v>
      </c>
      <c r="V21" s="45">
        <v>0</v>
      </c>
      <c r="W21" s="50" t="e">
        <f t="shared" si="6"/>
        <v>#DIV/0!</v>
      </c>
    </row>
    <row r="22" spans="1:23" ht="105.75" customHeight="1" x14ac:dyDescent="0.25">
      <c r="A22" s="153"/>
      <c r="B22" s="154"/>
      <c r="C22" s="16" t="s">
        <v>76</v>
      </c>
      <c r="D22" s="49">
        <f>H22+L22+P22+T22</f>
        <v>0</v>
      </c>
      <c r="E22" s="49">
        <f t="shared" si="33"/>
        <v>0</v>
      </c>
      <c r="F22" s="49">
        <f t="shared" si="33"/>
        <v>0</v>
      </c>
      <c r="G22" s="50" t="e">
        <f t="shared" si="2"/>
        <v>#DIV/0!</v>
      </c>
      <c r="H22" s="45">
        <v>0</v>
      </c>
      <c r="I22" s="45">
        <v>0</v>
      </c>
      <c r="J22" s="45">
        <v>0</v>
      </c>
      <c r="K22" s="50">
        <v>0</v>
      </c>
      <c r="L22" s="45">
        <v>0</v>
      </c>
      <c r="M22" s="45">
        <v>0</v>
      </c>
      <c r="N22" s="45">
        <v>0</v>
      </c>
      <c r="O22" s="50">
        <v>0</v>
      </c>
      <c r="P22" s="45">
        <v>0</v>
      </c>
      <c r="Q22" s="45">
        <v>0</v>
      </c>
      <c r="R22" s="45">
        <v>0</v>
      </c>
      <c r="S22" s="50" t="e">
        <f t="shared" si="5"/>
        <v>#DIV/0!</v>
      </c>
      <c r="T22" s="45">
        <v>0</v>
      </c>
      <c r="U22" s="45">
        <v>0</v>
      </c>
      <c r="V22" s="45">
        <v>0</v>
      </c>
      <c r="W22" s="50" t="e">
        <f t="shared" si="6"/>
        <v>#DIV/0!</v>
      </c>
    </row>
    <row r="23" spans="1:23" ht="42.75" customHeight="1" x14ac:dyDescent="0.25">
      <c r="A23" s="153" t="s">
        <v>80</v>
      </c>
      <c r="B23" s="154"/>
      <c r="C23" s="17" t="s">
        <v>3</v>
      </c>
      <c r="D23" s="47">
        <f>D24+D25</f>
        <v>70634.7</v>
      </c>
      <c r="E23" s="47">
        <f t="shared" ref="E23:F23" si="34">E24+E25</f>
        <v>70759.7</v>
      </c>
      <c r="F23" s="47">
        <f t="shared" si="34"/>
        <v>47439.700000000004</v>
      </c>
      <c r="G23" s="48">
        <f t="shared" si="2"/>
        <v>-32.956612308983779</v>
      </c>
      <c r="H23" s="48">
        <f>H24+H25</f>
        <v>5.0999999999999996</v>
      </c>
      <c r="I23" s="48">
        <f t="shared" si="20"/>
        <v>5.0999999999999996</v>
      </c>
      <c r="J23" s="48">
        <f>J24+J25</f>
        <v>0</v>
      </c>
      <c r="K23" s="50">
        <f t="shared" si="3"/>
        <v>-100</v>
      </c>
      <c r="L23" s="48">
        <f>L24+L25</f>
        <v>2922</v>
      </c>
      <c r="M23" s="48">
        <f t="shared" ref="M23:N23" si="35">M24+M25</f>
        <v>2922</v>
      </c>
      <c r="N23" s="48">
        <f t="shared" si="35"/>
        <v>2398.4</v>
      </c>
      <c r="O23" s="48">
        <f t="shared" si="4"/>
        <v>-17.919233401779593</v>
      </c>
      <c r="P23" s="48">
        <f>P24+P25</f>
        <v>67707.599999999991</v>
      </c>
      <c r="Q23" s="48">
        <f t="shared" ref="Q23:R23" si="36">Q24+Q25</f>
        <v>67832.599999999991</v>
      </c>
      <c r="R23" s="48">
        <f t="shared" si="36"/>
        <v>45041.3</v>
      </c>
      <c r="S23" s="48">
        <f t="shared" si="5"/>
        <v>-33.599331294982051</v>
      </c>
      <c r="T23" s="48">
        <f>T24+T25</f>
        <v>0</v>
      </c>
      <c r="U23" s="48">
        <v>0</v>
      </c>
      <c r="V23" s="48">
        <f>V24+V25</f>
        <v>0</v>
      </c>
      <c r="W23" s="48" t="e">
        <f t="shared" si="6"/>
        <v>#DIV/0!</v>
      </c>
    </row>
    <row r="24" spans="1:23" ht="75" customHeight="1" x14ac:dyDescent="0.25">
      <c r="A24" s="153"/>
      <c r="B24" s="154"/>
      <c r="C24" s="16" t="s">
        <v>73</v>
      </c>
      <c r="D24" s="49">
        <f>H24+L24+P24+T24</f>
        <v>63557.299999999996</v>
      </c>
      <c r="E24" s="49">
        <f t="shared" ref="E24:F25" si="37">I24+M24+Q24+U24</f>
        <v>63682.299999999996</v>
      </c>
      <c r="F24" s="49">
        <f t="shared" si="37"/>
        <v>42797.700000000004</v>
      </c>
      <c r="G24" s="50">
        <f t="shared" si="2"/>
        <v>-32.794983849515475</v>
      </c>
      <c r="H24" s="45">
        <v>5.0999999999999996</v>
      </c>
      <c r="I24" s="45">
        <v>5.0999999999999996</v>
      </c>
      <c r="J24" s="45">
        <v>0</v>
      </c>
      <c r="K24" s="50">
        <f t="shared" si="3"/>
        <v>-100</v>
      </c>
      <c r="L24" s="45">
        <v>2922</v>
      </c>
      <c r="M24" s="45">
        <v>2922</v>
      </c>
      <c r="N24" s="45">
        <v>2398.4</v>
      </c>
      <c r="O24" s="50">
        <f t="shared" si="4"/>
        <v>-17.919233401779593</v>
      </c>
      <c r="P24" s="45">
        <v>60630.2</v>
      </c>
      <c r="Q24" s="45">
        <v>60755.199999999997</v>
      </c>
      <c r="R24" s="45">
        <v>40399.300000000003</v>
      </c>
      <c r="S24" s="50">
        <f t="shared" si="5"/>
        <v>-33.504786421573783</v>
      </c>
      <c r="T24" s="45">
        <v>0</v>
      </c>
      <c r="U24" s="45">
        <v>0</v>
      </c>
      <c r="V24" s="45">
        <v>0</v>
      </c>
      <c r="W24" s="50" t="e">
        <f t="shared" si="6"/>
        <v>#DIV/0!</v>
      </c>
    </row>
    <row r="25" spans="1:23" ht="133.5" customHeight="1" x14ac:dyDescent="0.25">
      <c r="A25" s="153"/>
      <c r="B25" s="154"/>
      <c r="C25" s="16" t="s">
        <v>76</v>
      </c>
      <c r="D25" s="49">
        <f>H25+L25+P25+T25</f>
        <v>7077.4</v>
      </c>
      <c r="E25" s="49">
        <f t="shared" si="37"/>
        <v>7077.4</v>
      </c>
      <c r="F25" s="49">
        <f t="shared" si="37"/>
        <v>4642</v>
      </c>
      <c r="G25" s="50">
        <f t="shared" si="2"/>
        <v>-34.410941871308665</v>
      </c>
      <c r="H25" s="45">
        <v>0</v>
      </c>
      <c r="I25" s="45">
        <v>0</v>
      </c>
      <c r="J25" s="45">
        <v>0</v>
      </c>
      <c r="K25" s="50" t="e">
        <f t="shared" si="3"/>
        <v>#DIV/0!</v>
      </c>
      <c r="L25" s="45">
        <v>0</v>
      </c>
      <c r="M25" s="45">
        <v>0</v>
      </c>
      <c r="N25" s="45">
        <v>0</v>
      </c>
      <c r="O25" s="50" t="e">
        <f t="shared" si="4"/>
        <v>#DIV/0!</v>
      </c>
      <c r="P25" s="45">
        <v>7077.4</v>
      </c>
      <c r="Q25" s="45">
        <v>7077.4</v>
      </c>
      <c r="R25" s="45">
        <v>4642</v>
      </c>
      <c r="S25" s="50">
        <f t="shared" si="5"/>
        <v>-34.410941871308665</v>
      </c>
      <c r="T25" s="45">
        <v>0</v>
      </c>
      <c r="U25" s="45">
        <v>0</v>
      </c>
      <c r="V25" s="45">
        <v>0</v>
      </c>
      <c r="W25" s="50" t="e">
        <f t="shared" si="6"/>
        <v>#DIV/0!</v>
      </c>
    </row>
    <row r="26" spans="1:23" ht="29.45" customHeight="1" x14ac:dyDescent="0.25">
      <c r="A26" s="153" t="s">
        <v>81</v>
      </c>
      <c r="B26" s="154"/>
      <c r="C26" s="17" t="s">
        <v>3</v>
      </c>
      <c r="D26" s="47">
        <f>D27</f>
        <v>6959.5</v>
      </c>
      <c r="E26" s="47">
        <f t="shared" ref="E26:F26" si="38">E27</f>
        <v>6959.5</v>
      </c>
      <c r="F26" s="47">
        <f t="shared" si="38"/>
        <v>4887.75</v>
      </c>
      <c r="G26" s="48">
        <f t="shared" si="2"/>
        <v>-29.768661541777433</v>
      </c>
      <c r="H26" s="48">
        <f>H27</f>
        <v>0</v>
      </c>
      <c r="I26" s="48">
        <v>0</v>
      </c>
      <c r="J26" s="48">
        <f t="shared" ref="J26:V26" si="39">J27</f>
        <v>0</v>
      </c>
      <c r="K26" s="48" t="e">
        <f t="shared" si="3"/>
        <v>#DIV/0!</v>
      </c>
      <c r="L26" s="48">
        <f t="shared" si="39"/>
        <v>423</v>
      </c>
      <c r="M26" s="48">
        <f t="shared" si="15"/>
        <v>423</v>
      </c>
      <c r="N26" s="48">
        <f t="shared" si="39"/>
        <v>237.9</v>
      </c>
      <c r="O26" s="48">
        <f t="shared" si="4"/>
        <v>-43.758865248226954</v>
      </c>
      <c r="P26" s="48">
        <f t="shared" si="39"/>
        <v>6536.5</v>
      </c>
      <c r="Q26" s="48">
        <f t="shared" si="24"/>
        <v>6536.5</v>
      </c>
      <c r="R26" s="48">
        <f t="shared" si="39"/>
        <v>4649.8500000000004</v>
      </c>
      <c r="S26" s="48">
        <f t="shared" si="5"/>
        <v>-28.863306050638712</v>
      </c>
      <c r="T26" s="48">
        <f t="shared" si="39"/>
        <v>0</v>
      </c>
      <c r="U26" s="48">
        <v>0</v>
      </c>
      <c r="V26" s="48">
        <f t="shared" si="39"/>
        <v>0</v>
      </c>
      <c r="W26" s="48" t="e">
        <f t="shared" si="6"/>
        <v>#DIV/0!</v>
      </c>
    </row>
    <row r="27" spans="1:23" ht="138.75" customHeight="1" x14ac:dyDescent="0.25">
      <c r="A27" s="153"/>
      <c r="B27" s="154"/>
      <c r="C27" s="16" t="s">
        <v>72</v>
      </c>
      <c r="D27" s="49">
        <f>H27+L27+P27+T27</f>
        <v>6959.5</v>
      </c>
      <c r="E27" s="49">
        <f t="shared" ref="E27:F27" si="40">I27+M27+Q27+U27</f>
        <v>6959.5</v>
      </c>
      <c r="F27" s="49">
        <f t="shared" si="40"/>
        <v>4887.75</v>
      </c>
      <c r="G27" s="50">
        <f t="shared" si="2"/>
        <v>-29.768661541777433</v>
      </c>
      <c r="H27" s="45">
        <v>0</v>
      </c>
      <c r="I27" s="45">
        <f t="shared" si="20"/>
        <v>0</v>
      </c>
      <c r="J27" s="45">
        <v>0</v>
      </c>
      <c r="K27" s="50" t="e">
        <f t="shared" si="3"/>
        <v>#DIV/0!</v>
      </c>
      <c r="L27" s="45">
        <v>423</v>
      </c>
      <c r="M27" s="45">
        <v>423</v>
      </c>
      <c r="N27" s="45">
        <v>237.9</v>
      </c>
      <c r="O27" s="50">
        <f t="shared" si="4"/>
        <v>-43.758865248226954</v>
      </c>
      <c r="P27" s="45">
        <v>6536.5</v>
      </c>
      <c r="Q27" s="45">
        <v>6536.5</v>
      </c>
      <c r="R27" s="45">
        <v>4649.8500000000004</v>
      </c>
      <c r="S27" s="50">
        <f t="shared" si="5"/>
        <v>-28.863306050638712</v>
      </c>
      <c r="T27" s="45">
        <v>0</v>
      </c>
      <c r="U27" s="45">
        <v>0</v>
      </c>
      <c r="V27" s="45">
        <v>0</v>
      </c>
      <c r="W27" s="50" t="e">
        <f t="shared" si="6"/>
        <v>#DIV/0!</v>
      </c>
    </row>
    <row r="28" spans="1:23" ht="42" customHeight="1" x14ac:dyDescent="0.25">
      <c r="A28" s="155" t="s">
        <v>68</v>
      </c>
      <c r="B28" s="166"/>
      <c r="C28" s="17" t="s">
        <v>3</v>
      </c>
      <c r="D28" s="49">
        <f>D29</f>
        <v>1350.58</v>
      </c>
      <c r="E28" s="49">
        <f t="shared" ref="E28:F28" si="41">E29</f>
        <v>1350.58</v>
      </c>
      <c r="F28" s="49">
        <f t="shared" si="41"/>
        <v>1350.58</v>
      </c>
      <c r="G28" s="50">
        <f t="shared" si="2"/>
        <v>0</v>
      </c>
      <c r="H28" s="50">
        <f>H29</f>
        <v>911.37</v>
      </c>
      <c r="I28" s="50">
        <f t="shared" ref="I28:J28" si="42">I29</f>
        <v>911.37</v>
      </c>
      <c r="J28" s="50">
        <f t="shared" si="42"/>
        <v>911.37</v>
      </c>
      <c r="K28" s="50">
        <f t="shared" si="3"/>
        <v>0</v>
      </c>
      <c r="L28" s="50">
        <f t="shared" ref="L28" si="43">L29</f>
        <v>9.2100000000000009</v>
      </c>
      <c r="M28" s="50">
        <f t="shared" ref="M28:N28" si="44">M29</f>
        <v>9.2100000000000009</v>
      </c>
      <c r="N28" s="50">
        <f t="shared" si="44"/>
        <v>9.2100000000000009</v>
      </c>
      <c r="O28" s="50">
        <f t="shared" si="4"/>
        <v>0</v>
      </c>
      <c r="P28" s="50">
        <f t="shared" ref="P28:Q28" si="45">P29</f>
        <v>430</v>
      </c>
      <c r="Q28" s="50">
        <f t="shared" si="45"/>
        <v>430</v>
      </c>
      <c r="R28" s="50">
        <f t="shared" ref="R28" si="46">R29</f>
        <v>430</v>
      </c>
      <c r="S28" s="50">
        <f t="shared" si="5"/>
        <v>0</v>
      </c>
      <c r="T28" s="50">
        <f t="shared" ref="T28" si="47">T29</f>
        <v>0</v>
      </c>
      <c r="U28" s="50">
        <f t="shared" ref="U28:V28" si="48">U29</f>
        <v>0</v>
      </c>
      <c r="V28" s="50">
        <f t="shared" si="48"/>
        <v>0</v>
      </c>
      <c r="W28" s="50" t="e">
        <f t="shared" si="6"/>
        <v>#DIV/0!</v>
      </c>
    </row>
    <row r="29" spans="1:23" ht="82.5" customHeight="1" x14ac:dyDescent="0.25">
      <c r="A29" s="167"/>
      <c r="B29" s="168"/>
      <c r="C29" s="16" t="s">
        <v>73</v>
      </c>
      <c r="D29" s="49">
        <f>H29+L29+P29+T29</f>
        <v>1350.58</v>
      </c>
      <c r="E29" s="49">
        <f t="shared" ref="E29:F29" si="49">I29+M29+Q29+U29</f>
        <v>1350.58</v>
      </c>
      <c r="F29" s="49">
        <f t="shared" si="49"/>
        <v>1350.58</v>
      </c>
      <c r="G29" s="50">
        <f t="shared" si="2"/>
        <v>0</v>
      </c>
      <c r="H29" s="45">
        <v>911.37</v>
      </c>
      <c r="I29" s="45">
        <v>911.37</v>
      </c>
      <c r="J29" s="45">
        <v>911.37</v>
      </c>
      <c r="K29" s="50">
        <f t="shared" si="3"/>
        <v>0</v>
      </c>
      <c r="L29" s="45">
        <v>9.2100000000000009</v>
      </c>
      <c r="M29" s="45">
        <v>9.2100000000000009</v>
      </c>
      <c r="N29" s="45">
        <v>9.2100000000000009</v>
      </c>
      <c r="O29" s="50">
        <f t="shared" si="4"/>
        <v>0</v>
      </c>
      <c r="P29" s="45">
        <v>430</v>
      </c>
      <c r="Q29" s="45">
        <v>430</v>
      </c>
      <c r="R29" s="45">
        <v>430</v>
      </c>
      <c r="S29" s="50">
        <f t="shared" si="5"/>
        <v>0</v>
      </c>
      <c r="T29" s="45">
        <v>0</v>
      </c>
      <c r="U29" s="45">
        <v>0</v>
      </c>
      <c r="V29" s="45">
        <v>0</v>
      </c>
      <c r="W29" s="50" t="e">
        <f t="shared" si="6"/>
        <v>#DIV/0!</v>
      </c>
    </row>
    <row r="30" spans="1:23" ht="39.75" customHeight="1" x14ac:dyDescent="0.25">
      <c r="A30" s="155" t="s">
        <v>82</v>
      </c>
      <c r="B30" s="166"/>
      <c r="C30" s="17" t="s">
        <v>3</v>
      </c>
      <c r="D30" s="49">
        <f>D31</f>
        <v>6582.4000000000005</v>
      </c>
      <c r="E30" s="49">
        <f t="shared" ref="E30:F30" si="50">E31</f>
        <v>6582.4000000000005</v>
      </c>
      <c r="F30" s="49">
        <f t="shared" si="50"/>
        <v>6582.3000000000011</v>
      </c>
      <c r="G30" s="50">
        <f t="shared" si="2"/>
        <v>-1.5192027224060212E-3</v>
      </c>
      <c r="H30" s="50">
        <f>H31</f>
        <v>4661.6000000000004</v>
      </c>
      <c r="I30" s="50">
        <f t="shared" ref="I30:J30" si="51">I31</f>
        <v>4661.6000000000004</v>
      </c>
      <c r="J30" s="50">
        <f t="shared" si="51"/>
        <v>4661.6000000000004</v>
      </c>
      <c r="K30" s="50">
        <f t="shared" si="3"/>
        <v>0</v>
      </c>
      <c r="L30" s="50">
        <f>L31</f>
        <v>47.1</v>
      </c>
      <c r="M30" s="50">
        <f t="shared" ref="M30:N30" si="52">M31</f>
        <v>47.1</v>
      </c>
      <c r="N30" s="50">
        <f t="shared" si="52"/>
        <v>47.1</v>
      </c>
      <c r="O30" s="50">
        <f t="shared" si="4"/>
        <v>0</v>
      </c>
      <c r="P30" s="50">
        <f>P31</f>
        <v>1873.7</v>
      </c>
      <c r="Q30" s="50">
        <f t="shared" ref="Q30:R30" si="53">Q31</f>
        <v>1873.7</v>
      </c>
      <c r="R30" s="50">
        <f t="shared" si="53"/>
        <v>1873.6</v>
      </c>
      <c r="S30" s="50">
        <f t="shared" si="5"/>
        <v>-5.3370336766818127E-3</v>
      </c>
      <c r="T30" s="50">
        <f>T31</f>
        <v>0</v>
      </c>
      <c r="U30" s="50">
        <f t="shared" ref="U30:V30" si="54">U31</f>
        <v>0</v>
      </c>
      <c r="V30" s="50">
        <f t="shared" si="54"/>
        <v>0</v>
      </c>
      <c r="W30" s="50" t="e">
        <f t="shared" si="6"/>
        <v>#DIV/0!</v>
      </c>
    </row>
    <row r="31" spans="1:23" ht="69.75" customHeight="1" x14ac:dyDescent="0.25">
      <c r="A31" s="167"/>
      <c r="B31" s="168"/>
      <c r="C31" s="16" t="s">
        <v>73</v>
      </c>
      <c r="D31" s="49">
        <f>H31+L31+P31+T31</f>
        <v>6582.4000000000005</v>
      </c>
      <c r="E31" s="49">
        <f t="shared" ref="E31:F32" si="55">I31+M31+Q31+U31</f>
        <v>6582.4000000000005</v>
      </c>
      <c r="F31" s="49">
        <f t="shared" si="55"/>
        <v>6582.3000000000011</v>
      </c>
      <c r="G31" s="50">
        <f t="shared" si="2"/>
        <v>-1.5192027224060212E-3</v>
      </c>
      <c r="H31" s="45">
        <v>4661.6000000000004</v>
      </c>
      <c r="I31" s="45">
        <v>4661.6000000000004</v>
      </c>
      <c r="J31" s="45">
        <v>4661.6000000000004</v>
      </c>
      <c r="K31" s="50">
        <f t="shared" si="3"/>
        <v>0</v>
      </c>
      <c r="L31" s="45">
        <v>47.1</v>
      </c>
      <c r="M31" s="45">
        <v>47.1</v>
      </c>
      <c r="N31" s="45">
        <v>47.1</v>
      </c>
      <c r="O31" s="50">
        <f t="shared" si="4"/>
        <v>0</v>
      </c>
      <c r="P31" s="45">
        <v>1873.7</v>
      </c>
      <c r="Q31" s="45">
        <v>1873.7</v>
      </c>
      <c r="R31" s="45">
        <v>1873.6</v>
      </c>
      <c r="S31" s="50">
        <f t="shared" si="5"/>
        <v>-5.3370336766818127E-3</v>
      </c>
      <c r="T31" s="45">
        <v>0</v>
      </c>
      <c r="U31" s="45">
        <v>0</v>
      </c>
      <c r="V31" s="45">
        <v>0</v>
      </c>
      <c r="W31" s="50" t="e">
        <f t="shared" si="6"/>
        <v>#DIV/0!</v>
      </c>
    </row>
    <row r="32" spans="1:23" ht="31.9" customHeight="1" x14ac:dyDescent="0.25">
      <c r="A32" s="159" t="s">
        <v>21</v>
      </c>
      <c r="B32" s="160"/>
      <c r="C32" s="17" t="s">
        <v>3</v>
      </c>
      <c r="D32" s="49">
        <f>H32+L32+P32+T32</f>
        <v>621028.74</v>
      </c>
      <c r="E32" s="49">
        <f t="shared" si="55"/>
        <v>605181.94000000006</v>
      </c>
      <c r="F32" s="49">
        <f t="shared" si="55"/>
        <v>392203.24000000005</v>
      </c>
      <c r="G32" s="48">
        <f t="shared" si="2"/>
        <v>-35.192507562271274</v>
      </c>
      <c r="H32" s="48">
        <f>H33+H34+H35</f>
        <v>35608.300000000003</v>
      </c>
      <c r="I32" s="48">
        <f t="shared" ref="I32:J32" si="56">I33+I34+I35</f>
        <v>35694.800000000003</v>
      </c>
      <c r="J32" s="48">
        <f t="shared" si="56"/>
        <v>26005.040000000001</v>
      </c>
      <c r="K32" s="48">
        <f t="shared" si="3"/>
        <v>-27.146138933402071</v>
      </c>
      <c r="L32" s="48">
        <f>L33+L34+L35</f>
        <v>212330.83</v>
      </c>
      <c r="M32" s="48">
        <f>M33+M34+M35</f>
        <v>212243.53</v>
      </c>
      <c r="N32" s="48">
        <f t="shared" ref="N32:O32" si="57">N33+N34+N35</f>
        <v>128292.94999999998</v>
      </c>
      <c r="O32" s="48">
        <f t="shared" si="57"/>
        <v>-124.55169296063018</v>
      </c>
      <c r="P32" s="48">
        <f>P33+P34+P35</f>
        <v>355793.61000000004</v>
      </c>
      <c r="Q32" s="48">
        <f t="shared" ref="Q32:R32" si="58">Q33+Q34+Q35</f>
        <v>357217.61000000004</v>
      </c>
      <c r="R32" s="48">
        <f t="shared" si="58"/>
        <v>228660.70000000004</v>
      </c>
      <c r="S32" s="48">
        <f t="shared" si="5"/>
        <v>-35.988402139524979</v>
      </c>
      <c r="T32" s="48">
        <f>T33+T34+T35</f>
        <v>17296</v>
      </c>
      <c r="U32" s="48">
        <f t="shared" ref="U32:V32" si="59">U33+U34+U35</f>
        <v>26</v>
      </c>
      <c r="V32" s="48">
        <f t="shared" si="59"/>
        <v>9244.5499999999993</v>
      </c>
      <c r="W32" s="48">
        <f t="shared" si="6"/>
        <v>-46.550936632747465</v>
      </c>
    </row>
    <row r="33" spans="1:23" ht="72" customHeight="1" x14ac:dyDescent="0.25">
      <c r="A33" s="159"/>
      <c r="B33" s="160"/>
      <c r="C33" s="17" t="s">
        <v>73</v>
      </c>
      <c r="D33" s="49">
        <f t="shared" ref="D33:D35" si="60">H33+L33+P33+T33</f>
        <v>319377.22000000003</v>
      </c>
      <c r="E33" s="49">
        <f t="shared" ref="E33:E35" si="61">I33+M33+Q33+U33</f>
        <v>318295.92000000004</v>
      </c>
      <c r="F33" s="49">
        <f t="shared" ref="F33:F35" si="62">J33+N33+R33+V33</f>
        <v>180524.87000000002</v>
      </c>
      <c r="G33" s="48">
        <f t="shared" si="2"/>
        <v>-43.283950984982781</v>
      </c>
      <c r="H33" s="48">
        <f>H10+H13+H15+H18+H21+H24+H29+H31</f>
        <v>8817.77</v>
      </c>
      <c r="I33" s="48">
        <f t="shared" ref="I33:J33" si="63">I10+I13+I15+I18+I21+I24+I29+I31</f>
        <v>8817.77</v>
      </c>
      <c r="J33" s="48">
        <f t="shared" si="63"/>
        <v>8812.67</v>
      </c>
      <c r="K33" s="48">
        <f t="shared" si="3"/>
        <v>-5.7837752629069428E-2</v>
      </c>
      <c r="L33" s="48">
        <f>L10+L3+L15+L18+L21+L24+L29+L31</f>
        <v>53019.519999999997</v>
      </c>
      <c r="M33" s="48">
        <f>M10+M13+M15+M18+M21+M24+M29+M31</f>
        <v>53197.42</v>
      </c>
      <c r="N33" s="48">
        <f>N10+N13+N15+N18+N21+N24+N29+N31</f>
        <v>13593.919999999998</v>
      </c>
      <c r="O33" s="48">
        <f t="shared" si="4"/>
        <v>-74.446279537616675</v>
      </c>
      <c r="P33" s="48">
        <f>P10+P13+P15+P18+P21+P24+P29+P31</f>
        <v>255043.93000000005</v>
      </c>
      <c r="Q33" s="48">
        <f t="shared" ref="Q33:R33" si="64">Q10+Q13+Q15+Q18+Q21+Q24+Q29+Q31</f>
        <v>256254.73000000004</v>
      </c>
      <c r="R33" s="48">
        <f t="shared" si="64"/>
        <v>155924.18000000002</v>
      </c>
      <c r="S33" s="48">
        <f t="shared" si="5"/>
        <v>-39.152662664997436</v>
      </c>
      <c r="T33" s="48">
        <f>T10+T13+T15+T18+T21+T24+T29+T31</f>
        <v>2496</v>
      </c>
      <c r="U33" s="48">
        <f t="shared" ref="U33:V33" si="65">U10+U13+U15+U18+U21+U24+U29+U31</f>
        <v>26</v>
      </c>
      <c r="V33" s="48">
        <f t="shared" si="65"/>
        <v>2194.1</v>
      </c>
      <c r="W33" s="48">
        <f t="shared" si="6"/>
        <v>-12.095352564102569</v>
      </c>
    </row>
    <row r="34" spans="1:23" ht="96.75" customHeight="1" x14ac:dyDescent="0.25">
      <c r="A34" s="159"/>
      <c r="B34" s="160"/>
      <c r="C34" s="17" t="s">
        <v>76</v>
      </c>
      <c r="D34" s="49">
        <f t="shared" si="60"/>
        <v>7144.2</v>
      </c>
      <c r="E34" s="49">
        <f t="shared" si="61"/>
        <v>7165.6999999999989</v>
      </c>
      <c r="F34" s="49">
        <f t="shared" si="62"/>
        <v>4708.8</v>
      </c>
      <c r="G34" s="48">
        <f t="shared" si="2"/>
        <v>-34.286950332835573</v>
      </c>
      <c r="H34" s="48">
        <f>H12+H19+H22+H25</f>
        <v>0</v>
      </c>
      <c r="I34" s="48">
        <f>I12+I19+I22+I25</f>
        <v>86.5</v>
      </c>
      <c r="J34" s="48">
        <f>J12+J19+J22+J25</f>
        <v>65.400000000000006</v>
      </c>
      <c r="K34" s="48">
        <f t="shared" si="3"/>
        <v>-24.393063583815021</v>
      </c>
      <c r="L34" s="48">
        <f>L12+L19+L22+L25</f>
        <v>66.099999999999994</v>
      </c>
      <c r="M34" s="48">
        <f>M12+M19+M22+M25</f>
        <v>0.9</v>
      </c>
      <c r="N34" s="48">
        <f>N12+N19+N22+N25</f>
        <v>0.7</v>
      </c>
      <c r="O34" s="48">
        <f t="shared" si="4"/>
        <v>-22.222222222222229</v>
      </c>
      <c r="P34" s="48">
        <f>P12+P19+P22+P25</f>
        <v>7078.0999999999995</v>
      </c>
      <c r="Q34" s="48">
        <f>Q12+Q19+Q22+Q25</f>
        <v>7078.2999999999993</v>
      </c>
      <c r="R34" s="48">
        <f>R12+R19+R22+R25</f>
        <v>4642.7</v>
      </c>
      <c r="S34" s="48">
        <f t="shared" si="5"/>
        <v>-34.409392085670291</v>
      </c>
      <c r="T34" s="48">
        <f>T12+T19+T22+T25</f>
        <v>0</v>
      </c>
      <c r="U34" s="48">
        <f t="shared" ref="U34:V34" si="66">U12+U19+U22+U25</f>
        <v>0</v>
      </c>
      <c r="V34" s="48">
        <f t="shared" si="66"/>
        <v>0</v>
      </c>
      <c r="W34" s="48" t="e">
        <f t="shared" si="6"/>
        <v>#DIV/0!</v>
      </c>
    </row>
    <row r="35" spans="1:23" ht="135" customHeight="1" x14ac:dyDescent="0.25">
      <c r="A35" s="159"/>
      <c r="B35" s="160"/>
      <c r="C35" s="17" t="s">
        <v>72</v>
      </c>
      <c r="D35" s="49">
        <f t="shared" si="60"/>
        <v>294507.32</v>
      </c>
      <c r="E35" s="49">
        <f t="shared" si="61"/>
        <v>279720.32000000001</v>
      </c>
      <c r="F35" s="49">
        <f t="shared" si="62"/>
        <v>206969.57</v>
      </c>
      <c r="G35" s="48">
        <f t="shared" si="2"/>
        <v>-26.008389379791936</v>
      </c>
      <c r="H35" s="48">
        <f>H8+H16+H27</f>
        <v>26790.53</v>
      </c>
      <c r="I35" s="48">
        <f>I8+I16+I27</f>
        <v>26790.53</v>
      </c>
      <c r="J35" s="48">
        <f>J8+J16+J27</f>
        <v>17126.97</v>
      </c>
      <c r="K35" s="48">
        <f t="shared" si="3"/>
        <v>-36.070805616760836</v>
      </c>
      <c r="L35" s="48">
        <f>L8+L16+L27</f>
        <v>159245.21</v>
      </c>
      <c r="M35" s="48">
        <f t="shared" ref="M35:N35" si="67">M8+M16+M27</f>
        <v>159045.21</v>
      </c>
      <c r="N35" s="48">
        <f t="shared" si="67"/>
        <v>114698.32999999999</v>
      </c>
      <c r="O35" s="48">
        <f t="shared" si="4"/>
        <v>-27.883191200791273</v>
      </c>
      <c r="P35" s="48">
        <f>P8+P16+P27</f>
        <v>93671.58</v>
      </c>
      <c r="Q35" s="48">
        <f t="shared" ref="Q35:R35" si="68">Q8+Q16+Q27</f>
        <v>93884.58</v>
      </c>
      <c r="R35" s="48">
        <f t="shared" si="68"/>
        <v>68093.820000000007</v>
      </c>
      <c r="S35" s="48">
        <f t="shared" si="5"/>
        <v>-27.470709247461073</v>
      </c>
      <c r="T35" s="48">
        <f>T8+T16+T27</f>
        <v>14800</v>
      </c>
      <c r="U35" s="48">
        <f t="shared" ref="U35:V35" si="69">U8+U16+U27</f>
        <v>0</v>
      </c>
      <c r="V35" s="48">
        <f t="shared" si="69"/>
        <v>7050.45</v>
      </c>
      <c r="W35" s="48">
        <f t="shared" si="6"/>
        <v>-52.361824324324324</v>
      </c>
    </row>
    <row r="36" spans="1:23" x14ac:dyDescent="0.25">
      <c r="F36" s="6"/>
      <c r="I36" s="6"/>
      <c r="J36" s="6"/>
      <c r="M36" s="6"/>
      <c r="N36" s="6"/>
      <c r="P36" s="6"/>
      <c r="Q36" s="6"/>
      <c r="R36" s="6"/>
    </row>
    <row r="37" spans="1:23" x14ac:dyDescent="0.25">
      <c r="D37" s="5"/>
      <c r="E37" s="13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9" spans="1:23" x14ac:dyDescent="0.25">
      <c r="F39" s="6"/>
    </row>
    <row r="41" spans="1:23" x14ac:dyDescent="0.25">
      <c r="F41" s="6"/>
    </row>
  </sheetData>
  <mergeCells count="21">
    <mergeCell ref="A3:S3"/>
    <mergeCell ref="A4:S4"/>
    <mergeCell ref="A7:B8"/>
    <mergeCell ref="A11:B13"/>
    <mergeCell ref="A14:B16"/>
    <mergeCell ref="A32:B35"/>
    <mergeCell ref="L5:O5"/>
    <mergeCell ref="P5:S5"/>
    <mergeCell ref="A9:B10"/>
    <mergeCell ref="A5:A6"/>
    <mergeCell ref="B5:B6"/>
    <mergeCell ref="C5:C6"/>
    <mergeCell ref="D5:G5"/>
    <mergeCell ref="H5:K5"/>
    <mergeCell ref="A28:B29"/>
    <mergeCell ref="A30:B31"/>
    <mergeCell ref="T5:W5"/>
    <mergeCell ref="A20:B22"/>
    <mergeCell ref="A23:B25"/>
    <mergeCell ref="A26:B27"/>
    <mergeCell ref="A17:B19"/>
  </mergeCells>
  <pageMargins left="0.11811023622047245" right="0.19685039370078741" top="0.15748031496062992" bottom="0.15748031496062992" header="0.11811023622047245" footer="0.11811023622047245"/>
  <pageSetup paperSize="9" scale="4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№ 1 Целевые показатели</vt:lpstr>
      <vt:lpstr>№ 4 Все источники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KAB-26-PC-2</cp:lastModifiedBy>
  <cp:lastPrinted>2024-10-29T07:16:22Z</cp:lastPrinted>
  <dcterms:created xsi:type="dcterms:W3CDTF">2015-11-06T10:33:15Z</dcterms:created>
  <dcterms:modified xsi:type="dcterms:W3CDTF">2024-10-29T08:28:22Z</dcterms:modified>
</cp:coreProperties>
</file>