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1-я сессия от 17.09.2024\№154  сентябрь 2024 г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64" i="1" l="1"/>
  <c r="D265" i="1"/>
  <c r="D64" i="1"/>
  <c r="D76" i="1"/>
  <c r="D173" i="1"/>
  <c r="D175" i="1"/>
  <c r="D177" i="1"/>
  <c r="D181" i="1"/>
  <c r="D185" i="1"/>
  <c r="D201" i="1"/>
  <c r="D363" i="1"/>
  <c r="D365" i="1"/>
  <c r="D191" i="1" l="1"/>
  <c r="D61" i="1" l="1"/>
  <c r="D62" i="1"/>
  <c r="D99" i="1" l="1"/>
  <c r="D96" i="1"/>
  <c r="D195" i="1" l="1"/>
  <c r="D46" i="1"/>
  <c r="D47" i="1"/>
  <c r="D116" i="1"/>
  <c r="D117" i="1"/>
  <c r="D120" i="1"/>
  <c r="D121" i="1"/>
  <c r="D283" i="1" l="1"/>
  <c r="D359" i="1" l="1"/>
  <c r="D274" i="1"/>
  <c r="D273" i="1"/>
  <c r="D243" i="1"/>
  <c r="D309" i="1" l="1"/>
  <c r="D367" i="1" l="1"/>
  <c r="D368" i="1"/>
  <c r="D49" i="1"/>
  <c r="D288" i="1" l="1"/>
  <c r="D287" i="1"/>
  <c r="D126" i="1" l="1"/>
  <c r="D134" i="1"/>
  <c r="D135" i="1"/>
  <c r="D259" i="1" l="1"/>
  <c r="D63" i="1" l="1"/>
  <c r="D35" i="1" s="1"/>
  <c r="D228" i="1" l="1"/>
  <c r="D226" i="1"/>
  <c r="D224" i="1"/>
  <c r="D222" i="1"/>
  <c r="D220" i="1"/>
  <c r="D218" i="1"/>
  <c r="D216" i="1"/>
  <c r="D214" i="1"/>
  <c r="D210" i="1"/>
  <c r="D208" i="1"/>
  <c r="D374" i="1" l="1"/>
  <c r="D302" i="1"/>
  <c r="D91" i="1"/>
  <c r="D87" i="1"/>
  <c r="D130" i="1" l="1"/>
  <c r="D132" i="1"/>
  <c r="D213" i="1" l="1"/>
  <c r="D209" i="1" l="1"/>
  <c r="D207" i="1"/>
  <c r="D227" i="1" l="1"/>
  <c r="D225" i="1"/>
  <c r="D223" i="1"/>
  <c r="D221" i="1"/>
  <c r="D215" i="1"/>
  <c r="D217" i="1"/>
  <c r="D219" i="1"/>
  <c r="D203" i="1" l="1"/>
  <c r="D202" i="1" s="1"/>
  <c r="D193" i="1"/>
  <c r="D192" i="1" s="1"/>
  <c r="D200" i="1"/>
  <c r="D199" i="1"/>
  <c r="D198" i="1" s="1"/>
  <c r="D205" i="1"/>
  <c r="D204" i="1" s="1"/>
  <c r="D183" i="1" l="1"/>
  <c r="D182" i="1" s="1"/>
  <c r="D364" i="1" l="1"/>
  <c r="D339" i="1" l="1"/>
  <c r="D171" i="1" l="1"/>
  <c r="D371" i="1" l="1"/>
  <c r="D337" i="1"/>
  <c r="D323" i="1"/>
  <c r="D271" i="1"/>
  <c r="D255" i="1"/>
  <c r="D254" i="1" s="1"/>
  <c r="D251" i="1"/>
  <c r="D250" i="1" s="1"/>
  <c r="D140" i="1"/>
  <c r="D123" i="1"/>
  <c r="D122" i="1" s="1"/>
  <c r="D119" i="1"/>
  <c r="D108" i="1"/>
  <c r="D83" i="1"/>
  <c r="D73" i="1"/>
  <c r="D72" i="1" s="1"/>
  <c r="D71" i="1"/>
  <c r="D70" i="1" s="1"/>
  <c r="D58" i="1"/>
  <c r="D37" i="1"/>
  <c r="D52" i="1"/>
  <c r="D26" i="1"/>
  <c r="D22" i="1"/>
  <c r="D69" i="1" l="1"/>
  <c r="D269" i="1"/>
  <c r="D267" i="1" s="1"/>
  <c r="D346" i="1" l="1"/>
  <c r="D345" i="1" s="1"/>
  <c r="D344" i="1" s="1"/>
  <c r="D362" i="1"/>
  <c r="D361" i="1" s="1"/>
  <c r="D169" i="1"/>
  <c r="D160" i="1"/>
  <c r="D141" i="1"/>
  <c r="D128" i="1"/>
  <c r="D212" i="1" l="1"/>
  <c r="D211" i="1" s="1"/>
  <c r="D206" i="1" s="1"/>
  <c r="D358" i="1" l="1"/>
  <c r="D357" i="1" s="1"/>
  <c r="D356" i="1"/>
  <c r="D101" i="1" l="1"/>
  <c r="D100" i="1" s="1"/>
  <c r="D104" i="1"/>
  <c r="D105" i="1"/>
  <c r="D103" i="1" l="1"/>
  <c r="D102" i="1" s="1"/>
  <c r="D238" i="1"/>
  <c r="D351" i="1"/>
  <c r="D350" i="1" s="1"/>
  <c r="D349" i="1" s="1"/>
  <c r="D348" i="1" s="1"/>
  <c r="D347" i="1" s="1"/>
  <c r="D292" i="1"/>
  <c r="D296" i="1"/>
  <c r="D75" i="1"/>
  <c r="D74" i="1" s="1"/>
  <c r="D66" i="1"/>
  <c r="D56" i="1"/>
  <c r="D333" i="1"/>
  <c r="D129" i="1" l="1"/>
  <c r="D282" i="1" l="1"/>
  <c r="D280" i="1"/>
  <c r="D278" i="1"/>
  <c r="D326" i="1" l="1"/>
  <c r="D308" i="1"/>
  <c r="D178" i="1"/>
  <c r="D176" i="1"/>
  <c r="D174" i="1"/>
  <c r="D172" i="1"/>
  <c r="D170" i="1"/>
  <c r="D168" i="1"/>
  <c r="D163" i="1"/>
  <c r="D161" i="1"/>
  <c r="D159" i="1"/>
  <c r="D109" i="1"/>
  <c r="D158" i="1" l="1"/>
  <c r="D31" i="1" l="1"/>
  <c r="D78" i="1" l="1"/>
  <c r="D77" i="1" s="1"/>
  <c r="D310" i="1" l="1"/>
  <c r="D293" i="1" l="1"/>
  <c r="D355" i="1" l="1"/>
  <c r="D354" i="1" s="1"/>
  <c r="D353" i="1" l="1"/>
  <c r="D352" i="1" s="1"/>
  <c r="D291" i="1"/>
  <c r="D152" i="1" l="1"/>
  <c r="D147" i="1"/>
  <c r="D142" i="1" l="1"/>
  <c r="D112" i="1" l="1"/>
  <c r="D114" i="1"/>
  <c r="D373" i="1"/>
  <c r="D317" i="1"/>
  <c r="D301" i="1"/>
  <c r="D186" i="1"/>
  <c r="D156" i="1"/>
  <c r="D155" i="1" s="1"/>
  <c r="D50" i="1"/>
  <c r="D111" i="1" l="1"/>
  <c r="D315" i="1"/>
  <c r="D313" i="1" l="1"/>
  <c r="D312" i="1" s="1"/>
  <c r="D59" i="1" l="1"/>
  <c r="D82" i="1" l="1"/>
  <c r="D246" i="1" l="1"/>
  <c r="D150" i="1" l="1"/>
  <c r="D184" i="1" l="1"/>
  <c r="D237" i="1" l="1"/>
  <c r="D180" i="1" l="1"/>
  <c r="D332" i="1" l="1"/>
  <c r="D65" i="1" l="1"/>
  <c r="D40" i="1" l="1"/>
  <c r="B109" i="1" l="1"/>
  <c r="D330" i="1" l="1"/>
  <c r="D297" i="1" l="1"/>
  <c r="D118" i="1" l="1"/>
  <c r="D190" i="1" l="1"/>
  <c r="D57" i="1"/>
  <c r="D29" i="1"/>
  <c r="D244" i="1" l="1"/>
  <c r="D258" i="1"/>
  <c r="D257" i="1" s="1"/>
  <c r="D256" i="1" s="1"/>
  <c r="D242" i="1"/>
  <c r="D252" i="1"/>
  <c r="D272" i="1"/>
  <c r="D139" i="1"/>
  <c r="D286" i="1"/>
  <c r="D372" i="1" l="1"/>
  <c r="D370" i="1"/>
  <c r="D369" i="1" s="1"/>
  <c r="D304" i="1"/>
  <c r="D300" i="1" s="1"/>
  <c r="D270" i="1"/>
  <c r="D263" i="1"/>
  <c r="D86" i="1"/>
  <c r="D90" i="1"/>
  <c r="D107" i="1" l="1"/>
  <c r="D106" i="1" s="1"/>
  <c r="D98" i="1"/>
  <c r="D97" i="1" s="1"/>
  <c r="D95" i="1"/>
  <c r="D94" i="1" l="1"/>
  <c r="D93" i="1" s="1"/>
  <c r="D92" i="1" s="1"/>
  <c r="D336" i="1"/>
  <c r="D194" i="1"/>
  <c r="D360" i="1" l="1"/>
  <c r="D275" i="1" l="1"/>
  <c r="D307" i="1"/>
  <c r="D233" i="1"/>
  <c r="D231" i="1"/>
  <c r="D196" i="1"/>
  <c r="D127" i="1"/>
  <c r="D306" i="1" l="1"/>
  <c r="D125" i="1"/>
  <c r="D124" i="1" s="1"/>
  <c r="D328" i="1"/>
  <c r="D324" i="1"/>
  <c r="D322" i="1"/>
  <c r="D321" i="1" l="1"/>
  <c r="D320" i="1" s="1"/>
  <c r="D342" i="1"/>
  <c r="D338" i="1"/>
  <c r="D81" i="1" l="1"/>
  <c r="D80" i="1" s="1"/>
  <c r="D67" i="1"/>
  <c r="D38" i="1"/>
  <c r="D44" i="1"/>
  <c r="D42" i="1"/>
  <c r="D36" i="1"/>
  <c r="D25" i="1"/>
  <c r="D33" i="1"/>
  <c r="D21" i="1"/>
  <c r="D299" i="1" l="1"/>
  <c r="D295" i="1"/>
  <c r="D284" i="1"/>
  <c r="D289" i="1"/>
  <c r="D248" i="1"/>
  <c r="D235" i="1"/>
  <c r="D230" i="1" s="1"/>
  <c r="D188" i="1"/>
  <c r="D167" i="1" s="1"/>
  <c r="D145" i="1"/>
  <c r="D55" i="1"/>
  <c r="D27" i="1"/>
  <c r="D53" i="1"/>
  <c r="D23" i="1"/>
  <c r="D340" i="1"/>
  <c r="D48" i="1"/>
  <c r="D241" i="1" l="1"/>
  <c r="D240" i="1" s="1"/>
  <c r="D239" i="1" s="1"/>
  <c r="D262" i="1"/>
  <c r="D261" i="1" s="1"/>
  <c r="D260" i="1" s="1"/>
  <c r="D166" i="1"/>
  <c r="D20" i="1"/>
  <c r="D138" i="1"/>
  <c r="D137" i="1" s="1"/>
  <c r="D229" i="1"/>
  <c r="D335" i="1"/>
  <c r="D334" i="1" s="1"/>
  <c r="B9" i="2"/>
  <c r="B36" i="2"/>
  <c r="D19" i="1" l="1"/>
  <c r="D18" i="1" s="1"/>
  <c r="D165" i="1"/>
  <c r="D136" i="1"/>
  <c r="D319" i="1"/>
  <c r="B11" i="2"/>
  <c r="D376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<sst xmlns="http://schemas.openxmlformats.org/spreadsheetml/2006/main" count="827" uniqueCount="458">
  <si>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</si>
  <si>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</si>
  <si>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</si>
  <si>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</si>
  <si>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</si>
  <si>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</si>
  <si>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</si>
  <si>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</si>
  <si>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</si>
  <si>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</si>
  <si>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</si>
  <si>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</si>
  <si>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</si>
  <si>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</si>
  <si>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</si>
  <si>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</si>
  <si>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</si>
  <si>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</si>
  <si>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</si>
  <si>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</si>
  <si>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</si>
  <si>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</si>
  <si>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</si>
  <si>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</si>
  <si>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</si>
  <si>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</si>
  <si>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</si>
  <si>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</si>
  <si>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</si>
  <si>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</si>
  <si>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</si>
  <si>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</si>
  <si>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</si>
  <si>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</si>
  <si>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</si>
  <si>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</si>
  <si>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</si>
  <si>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</si>
  <si>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</si>
  <si>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</si>
  <si>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</si>
  <si>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</si>
  <si>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</si>
  <si>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</si>
  <si>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</si>
  <si>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</si>
  <si>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</si>
  <si>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</si>
  <si>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</si>
  <si>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</si>
  <si>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</si>
  <si>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</si>
  <si>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</si>
  <si>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</si>
  <si>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</si>
  <si>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</si>
  <si>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</si>
  <si>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</si>
  <si>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</si>
  <si>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</si>
  <si>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</si>
  <si>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</si>
  <si>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</si>
  <si>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</si>
  <si>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</si>
  <si>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</si>
  <si>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</si>
  <si>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</si>
  <si>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</si>
  <si>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</si>
  <si>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</si>
  <si>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</si>
  <si>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</si>
  <si>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</si>
  <si>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</si>
  <si>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</si>
  <si>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</si>
  <si>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</si>
  <si>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</si>
  <si>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</si>
  <si>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</si>
  <si>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</si>
  <si>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</si>
  <si>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</si>
  <si>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</si>
  <si>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</si>
  <si>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</si>
  <si>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</si>
  <si>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</si>
  <si>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</si>
  <si>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</si>
  <si>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</si>
  <si>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</si>
  <si>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</si>
  <si>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</si>
  <si>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</si>
  <si>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</si>
  <si>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</si>
  <si>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</si>
  <si>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</si>
  <si>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</si>
  <si>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</si>
  <si>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</si>
  <si>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</si>
  <si>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</si>
  <si>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</si>
  <si>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</si>
  <si>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</si>
  <si>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</si>
  <si>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</si>
  <si>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</si>
  <si>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</si>
  <si>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</si>
  <si>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</si>
  <si>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</si>
  <si>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</si>
  <si>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</si>
  <si>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</si>
  <si>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</si>
  <si>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</si>
  <si>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</si>
  <si>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</si>
  <si>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</si>
  <si>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</si>
  <si>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</si>
  <si>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</si>
  <si>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</si>
  <si>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</si>
  <si>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</si>
  <si>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</si>
  <si>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</si>
  <si>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</si>
  <si>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</si>
  <si>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</si>
  <si>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</si>
  <si>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</si>
  <si>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</si>
  <si>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</si>
  <si>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</si>
  <si>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</si>
  <si>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</si>
  <si>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</si>
  <si>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</si>
  <si>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</si>
  <si>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</si>
  <si>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</si>
  <si>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</si>
  <si>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</si>
  <si>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</si>
  <si>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</si>
  <si>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</si>
  <si>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</si>
  <si>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</si>
  <si>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</si>
  <si>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</si>
  <si>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</si>
  <si>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</si>
  <si>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</si>
  <si>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</si>
  <si>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</si>
  <si>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</si>
  <si>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</si>
  <si>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</si>
  <si>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</si>
  <si>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</si>
  <si>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</si>
  <si>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</si>
  <si>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</si>
  <si>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</si>
  <si>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</si>
  <si>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</si>
  <si>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</si>
  <si>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</si>
  <si>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</si>
  <si>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</si>
  <si>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</si>
  <si>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</si>
  <si>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</si>
  <si>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</si>
  <si>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</si>
  <si>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</si>
  <si>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</si>
  <si>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</si>
  <si>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</si>
  <si>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</si>
  <si>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</si>
  <si>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</si>
  <si>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</si>
  <si>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</si>
  <si>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</si>
  <si>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</si>
  <si>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</si>
  <si>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</si>
  <si>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</si>
  <si>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</si>
  <si>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</si>
  <si>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</si>
  <si>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</si>
  <si>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</si>
  <si>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</si>
  <si>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</si>
  <si>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</si>
  <si>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</si>
  <si>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</si>
  <si>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</si>
  <si>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</si>
  <si>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</si>
  <si>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</si>
  <si>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</si>
  <si>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</si>
  <si>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</si>
  <si>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</si>
  <si>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</si>
  <si>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</si>
  <si>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</si>
  <si>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</si>
  <si>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</si>
  <si>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</si>
  <si>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</si>
  <si>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</si>
  <si>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</si>
  <si>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</si>
  <si>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</si>
  <si>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</si>
  <si>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</si>
  <si>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</si>
  <si>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</si>
  <si>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</si>
  <si>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</si>
  <si>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</si>
  <si>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</si>
  <si>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</si>
  <si>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</si>
  <si>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</si>
  <si>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</si>
  <si>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</si>
  <si>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</si>
  <si>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</si>
  <si>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</si>
  <si>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</si>
  <si>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</si>
  <si>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</si>
  <si>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</si>
  <si>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</si>
  <si>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</si>
  <si>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</si>
  <si>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</si>
  <si>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</si>
  <si>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</si>
  <si>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</si>
  <si>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</si>
  <si>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</si>
  <si>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</si>
  <si>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</si>
  <si>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</si>
  <si>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</si>
  <si>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</si>
  <si>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</si>
  <si>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</si>
  <si>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</si>
  <si>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</si>
  <si>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</si>
  <si>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</si>
  <si>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</si>
  <si>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</si>
  <si>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</si>
  <si>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</si>
  <si>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</si>
  <si>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</si>
  <si>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</si>
  <si>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</si>
  <si>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</si>
  <si>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</si>
  <si>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</si>
  <si>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</si>
  <si>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</si>
  <si>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</si>
  <si>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</si>
  <si>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</si>
  <si>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</si>
  <si>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</si>
  <si>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</si>
  <si>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</si>
  <si>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</si>
  <si>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</si>
  <si>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</si>
  <si>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</si>
  <si>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</si>
  <si>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</si>
  <si>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</si>
  <si>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</si>
  <si>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</si>
  <si>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</si>
  <si>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</si>
  <si>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</si>
  <si>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</si>
  <si>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</si>
  <si>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</si>
  <si>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</si>
  <si>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</si>
  <si>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</si>
  <si>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</si>
  <si>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</si>
  <si>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</si>
  <si>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</si>
  <si>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</si>
  <si>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</si>
  <si>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</si>
  <si>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</si>
  <si>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</si>
  <si>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</si>
  <si>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</si>
  <si>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</si>
  <si>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</si>
  <si>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</si>
  <si>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</si>
  <si>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</si>
  <si>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</si>
  <si>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</si>
  <si>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</si>
  <si>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</si>
  <si>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</si>
  <si>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</si>
  <si>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</si>
  <si>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</si>
  <si>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</si>
  <si>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</si>
  <si>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</si>
  <si>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</si>
  <si>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</si>
  <si>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</si>
  <si>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</si>
  <si>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</si>
  <si>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</si>
  <si>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</si>
  <si>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</si>
  <si>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</si>
  <si>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</si>
  <si>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</si>
  <si>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</si>
  <si>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</si>
  <si>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</si>
  <si>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</si>
  <si>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</si>
  <si>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</si>
  <si>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</si>
  <si>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</si>
  <si>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</si>
  <si>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</si>
  <si>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</si>
  <si>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</si>
  <si>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</si>
  <si>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</si>
  <si>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</si>
  <si>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</si>
  <si>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</si>
  <si>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</si>
  <si>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</si>
  <si>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</si>
  <si>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</si>
  <si>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</si>
  <si>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</si>
  <si>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</si>
  <si>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</si>
  <si>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</si>
  <si>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</si>
  <si>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</si>
  <si>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</si>
  <si>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</si>
  <si>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</si>
  <si>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</si>
  <si>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</si>
  <si>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</si>
  <si>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</si>
  <si>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</si>
  <si>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</si>
  <si>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</si>
  <si>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</si>
  <si>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</si>
  <si>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</si>
  <si>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</si>
  <si>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</si>
  <si>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</si>
  <si>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</si>
  <si>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</si>
  <si>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</si>
  <si>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</si>
  <si>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</si>
  <si>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</si>
  <si>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</si>
  <si>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</si>
  <si>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</si>
  <si>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</si>
  <si>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</si>
  <si>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</si>
  <si>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</si>
  <si>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</si>
  <si>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</si>
  <si>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</si>
  <si>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</si>
  <si>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</si>
  <si>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</si>
  <si>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</si>
  <si>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</si>
  <si>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</si>
  <si>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</si>
  <si>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</si>
  <si>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</si>
  <si>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</si>
  <si>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</si>
  <si>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</si>
  <si>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</si>
  <si>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</si>
  <si>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</si>
  <si>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</si>
  <si>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</si>
  <si>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</si>
  <si>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</si>
  <si>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</si>
  <si>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</si>
  <si>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</si>
  <si>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</si>
  <si>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</si>
  <si>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</si>
  <si>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</si>
  <si>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</si>
  <si>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</si>
  <si>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</si>
  <si>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</si>
  <si>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</si>
  <si>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</si>
  <si>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</si>
  <si>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</si>
  <si>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</si>
  <si>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</si>
  <si>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</si>
  <si>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</si>
  <si>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</si>
  <si>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</si>
  <si>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</si>
  <si>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</si>
  <si>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</si>
  <si>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</si>
  <si>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</si>
  <si>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</si>
  <si>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</si>
  <si>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</si>
  <si>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</si>
  <si>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</si>
  <si>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</si>
  <si>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</si>
  <si>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август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</si>
  <si>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</si>
  <si>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</si>
  <si>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Приложение 6</t>
  </si>
  <si>
    <t>170,2+190</t>
  </si>
  <si>
    <t>от 17.09.2024 года №154</t>
  </si>
  <si>
    <t>"Приложение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</si>
</sst>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04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1" applyNumberFormat="1" applyFont="1" applyFill="1"/>
    <xf numFmtId="0" fontId="11" fillId="0" borderId="0" xfId="1" applyNumberFormat="1" applyFont="1" applyFill="1"/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0" applyNumberFormat="1" applyFill="1"/>
    <xf numFmtId="168" fontId="0" fillId="0" borderId="0" xfId="0" applyNumberFormat="1" applyFill="1"/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18" fillId="0" borderId="0" xfId="1" applyNumberFormat="1" applyFont="1" applyFill="1" applyBorder="1" applyAlignment="1">
      <alignment horizontal="right"/>
    </xf>
    <xf numFmtId="0" fontId="19" fillId="0" borderId="0" xfId="1" applyNumberFormat="1" applyFont="1" applyFill="1" applyBorder="1" applyAlignment="1">
      <alignment horizontal="center"/>
    </xf>
    <xf numFmtId="0" fontId="18" fillId="0" borderId="0" xfId="1" applyNumberFormat="1" applyFont="1" applyFill="1" applyBorder="1" applyAlignment="1">
      <alignment horizontal="center" wrapText="1"/>
    </xf>
    <xf numFmtId="0" fontId="20" fillId="0" borderId="0" xfId="0" applyFont="1" applyFill="1" applyBorder="1"/>
    <xf numFmtId="0" fontId="16" fillId="0" borderId="0" xfId="0" applyFont="1" applyFill="1" applyBorder="1" applyAlignment="1">
      <alignment wrapText="1"/>
    </xf>
    <xf numFmtId="0" fontId="19" fillId="0" borderId="0" xfId="1" applyNumberFormat="1" applyFont="1" applyFill="1" applyBorder="1" applyAlignment="1">
      <alignment horizontal="left"/>
    </xf>
    <xf numFmtId="0" fontId="19" fillId="0" borderId="0" xfId="1" applyNumberFormat="1" applyFont="1" applyFill="1" applyBorder="1"/>
    <xf numFmtId="0" fontId="21" fillId="0" borderId="0" xfId="1" applyNumberFormat="1" applyFont="1" applyFill="1" applyBorder="1"/>
    <xf numFmtId="0" fontId="18" fillId="0" borderId="0" xfId="1" applyNumberFormat="1" applyFont="1" applyFill="1" applyBorder="1"/>
    <xf numFmtId="165" fontId="22" fillId="0" borderId="0" xfId="1" applyNumberFormat="1" applyFont="1" applyFill="1" applyBorder="1"/>
    <xf numFmtId="0" fontId="23" fillId="0" borderId="0" xfId="0" applyFont="1" applyFill="1" applyBorder="1"/>
    <xf numFmtId="0" fontId="18" fillId="0" borderId="0" xfId="1" applyNumberFormat="1" applyFont="1" applyFill="1" applyBorder="1" applyAlignment="1">
      <alignment horizontal="center"/>
    </xf>
    <xf numFmtId="0" fontId="21" fillId="0" borderId="0" xfId="1" applyNumberFormat="1" applyFont="1" applyFill="1" applyBorder="1" applyAlignment="1">
      <alignment horizontal="center"/>
    </xf>
    <xf numFmtId="0" fontId="24" fillId="0" borderId="0" xfId="1" applyNumberFormat="1" applyFont="1" applyFill="1" applyBorder="1"/>
    <xf numFmtId="0" fontId="19" fillId="0" borderId="0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165" fontId="2" fillId="0" borderId="1" xfId="1" applyNumberFormat="1" applyFont="1" applyFill="1" applyBorder="1" applyAlignment="1">
      <alignment horizontal="center"/>
    </xf>
    <xf numFmtId="166" fontId="2" fillId="0" borderId="2" xfId="1" applyNumberFormat="1" applyFont="1" applyFill="1" applyBorder="1" applyAlignment="1">
      <alignment horizontal="left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6"/>
  <sheetViews>
    <sheetView tabSelected="1" zoomScaleNormal="100" workbookViewId="0">
      <selection activeCell="N21" sqref="N21"/>
    </sheetView>
  </sheetViews>
  <sheetFormatPr defaultRowHeight="15" x14ac:dyDescent="0.25"/>
  <cols>
    <col min="1" max="1" width="56.85546875" style="42" customWidth="1"/>
    <col min="2" max="2" width="14.140625" style="68" customWidth="1"/>
    <col min="3" max="3" width="5.42578125" style="68" customWidth="1"/>
    <col min="4" max="4" width="15.28515625" style="22" customWidth="1"/>
    <col min="5" max="6" width="9" style="30" customWidth="1"/>
    <col min="7" max="7" width="7.42578125" customWidth="1"/>
    <col min="8" max="8" width="9.5703125" customWidth="1"/>
    <col min="9" max="9" width="5.42578125" customWidth="1"/>
    <col min="10" max="10" width="7.28515625" customWidth="1"/>
    <col min="11" max="11" width="6.28515625" customWidth="1"/>
    <col min="12" max="12" width="9.140625" customWidth="1"/>
    <col min="13" max="13" width="6" customWidth="1"/>
    <col min="15" max="15" width="7" customWidth="1"/>
    <col min="17" max="17" width="6.85546875" customWidth="1"/>
  </cols>
  <sheetData>
    <row r="1" spans="1:23" x14ac:dyDescent="0.25">
      <c r="A1" s="91" t="s">
        <v>454</v>
      </c>
      <c r="B1" s="91"/>
      <c r="C1" s="91"/>
      <c r="D1" s="91"/>
      <c r="E1" s="32"/>
      <c r="F1" s="32"/>
      <c r="G1" s="32"/>
      <c r="H1" s="32"/>
    </row>
    <row r="2" spans="1:23" x14ac:dyDescent="0.25">
      <c r="A2" s="91" t="s">
        <v>376</v>
      </c>
      <c r="B2" s="91"/>
      <c r="C2" s="91"/>
      <c r="D2" s="91"/>
      <c r="E2" s="33"/>
      <c r="F2" s="33"/>
      <c r="G2" s="33"/>
      <c r="H2" s="33"/>
    </row>
    <row r="3" spans="1:23" x14ac:dyDescent="0.25">
      <c r="A3" s="91" t="s">
        <v>344</v>
      </c>
      <c r="B3" s="91"/>
      <c r="C3" s="91"/>
      <c r="D3" s="91"/>
      <c r="E3" s="33"/>
      <c r="F3" s="33"/>
      <c r="G3" s="33"/>
      <c r="H3" s="33"/>
    </row>
    <row r="4" spans="1:23" x14ac:dyDescent="0.25">
      <c r="A4" s="91" t="s">
        <v>456</v>
      </c>
      <c r="B4" s="91"/>
      <c r="C4" s="91"/>
      <c r="D4" s="91"/>
      <c r="E4" s="33"/>
      <c r="F4" s="33"/>
      <c r="G4" s="33"/>
      <c r="H4" s="33"/>
    </row>
    <row r="6" spans="1:23" x14ac:dyDescent="0.25">
      <c r="A6" s="93" t="s">
        <v>457</v>
      </c>
      <c r="B6" s="93"/>
      <c r="C6" s="93"/>
      <c r="D6" s="93"/>
      <c r="E6" s="26"/>
      <c r="F6" s="26"/>
      <c r="G6" s="21"/>
      <c r="H6" s="21"/>
      <c r="I6" s="21"/>
      <c r="J6" s="21"/>
      <c r="K6" s="21"/>
      <c r="L6" s="21"/>
    </row>
    <row r="7" spans="1:23" x14ac:dyDescent="0.25">
      <c r="A7" s="93" t="s">
        <v>180</v>
      </c>
      <c r="B7" s="93"/>
      <c r="C7" s="93"/>
      <c r="D7" s="93"/>
      <c r="E7" s="26"/>
      <c r="F7" s="26"/>
      <c r="G7" s="21"/>
      <c r="H7" s="21"/>
      <c r="I7" s="21"/>
      <c r="J7" s="21"/>
      <c r="K7" s="21"/>
      <c r="L7" s="21"/>
    </row>
    <row r="8" spans="1:23" ht="15" customHeight="1" x14ac:dyDescent="0.25">
      <c r="A8" s="94" t="s">
        <v>344</v>
      </c>
      <c r="B8" s="94"/>
      <c r="C8" s="94"/>
      <c r="D8" s="94"/>
      <c r="E8" s="27"/>
      <c r="F8" s="27"/>
      <c r="G8" s="21"/>
      <c r="H8" s="21"/>
      <c r="I8" s="21"/>
      <c r="J8" s="21"/>
      <c r="K8" s="21"/>
      <c r="L8" s="21"/>
    </row>
    <row r="9" spans="1:23" ht="12.75" customHeight="1" x14ac:dyDescent="0.25">
      <c r="A9" s="93" t="s">
        <v>360</v>
      </c>
      <c r="B9" s="93"/>
      <c r="C9" s="93"/>
      <c r="D9" s="93"/>
      <c r="E9" s="26"/>
      <c r="F9" s="26"/>
      <c r="G9" s="21"/>
      <c r="H9" s="21"/>
      <c r="I9" s="21"/>
      <c r="J9" s="21"/>
      <c r="K9" s="21"/>
      <c r="L9" s="21"/>
    </row>
    <row r="10" spans="1:23" x14ac:dyDescent="0.25">
      <c r="A10" s="41"/>
      <c r="B10" s="41"/>
      <c r="C10" s="41"/>
      <c r="D10" s="41"/>
      <c r="E10" s="28"/>
      <c r="F10" s="28"/>
      <c r="G10" s="21"/>
      <c r="H10" s="21"/>
      <c r="I10" s="21"/>
      <c r="J10" s="21"/>
      <c r="K10" s="21"/>
      <c r="L10" s="21"/>
    </row>
    <row r="11" spans="1:23" ht="15.75" x14ac:dyDescent="0.25">
      <c r="A11" s="92" t="s">
        <v>106</v>
      </c>
      <c r="B11" s="92"/>
      <c r="C11" s="92"/>
      <c r="D11" s="92"/>
      <c r="E11" s="29"/>
      <c r="F11" s="29"/>
      <c r="G11" s="21"/>
      <c r="H11" s="21"/>
      <c r="I11" s="21"/>
      <c r="J11" s="21"/>
      <c r="K11" s="21"/>
      <c r="L11" s="21"/>
    </row>
    <row r="12" spans="1:23" ht="15.75" x14ac:dyDescent="0.25">
      <c r="A12" s="92" t="s">
        <v>107</v>
      </c>
      <c r="B12" s="92"/>
      <c r="C12" s="92"/>
      <c r="D12" s="92"/>
      <c r="E12" s="29"/>
      <c r="F12" s="29"/>
      <c r="G12" s="21"/>
      <c r="H12" s="21"/>
      <c r="I12" s="21"/>
      <c r="J12" s="21"/>
      <c r="K12" s="21"/>
      <c r="L12" s="21"/>
    </row>
    <row r="13" spans="1:23" ht="15.75" x14ac:dyDescent="0.25">
      <c r="A13" s="92" t="s">
        <v>142</v>
      </c>
      <c r="B13" s="92"/>
      <c r="C13" s="92"/>
      <c r="D13" s="92"/>
      <c r="E13" s="29"/>
      <c r="F13" s="29"/>
      <c r="G13" s="21"/>
      <c r="H13" s="21"/>
      <c r="I13" s="21"/>
      <c r="J13" s="21"/>
      <c r="K13" s="21"/>
      <c r="L13" s="21"/>
    </row>
    <row r="14" spans="1:23" ht="15.75" x14ac:dyDescent="0.25">
      <c r="A14" s="92" t="s">
        <v>294</v>
      </c>
      <c r="B14" s="92"/>
      <c r="C14" s="92"/>
      <c r="D14" s="92"/>
      <c r="E14" s="72"/>
      <c r="F14" s="72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</row>
    <row r="15" spans="1:23" ht="13.5" customHeight="1" x14ac:dyDescent="0.25">
      <c r="B15" s="43"/>
      <c r="C15" s="43"/>
      <c r="D15" s="25" t="s">
        <v>143</v>
      </c>
      <c r="E15" s="74"/>
      <c r="F15" s="74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</row>
    <row r="16" spans="1:23" ht="30" x14ac:dyDescent="0.25">
      <c r="A16" s="44" t="s">
        <v>102</v>
      </c>
      <c r="B16" s="44" t="s">
        <v>103</v>
      </c>
      <c r="C16" s="44" t="s">
        <v>104</v>
      </c>
      <c r="D16" s="95" t="s">
        <v>105</v>
      </c>
      <c r="E16" s="75"/>
      <c r="F16" s="76" t="s">
        <v>373</v>
      </c>
      <c r="G16" s="73"/>
      <c r="H16" s="73" t="s">
        <v>374</v>
      </c>
      <c r="I16" s="73"/>
      <c r="J16" s="73" t="s">
        <v>387</v>
      </c>
      <c r="K16" s="73"/>
      <c r="L16" s="77" t="s">
        <v>395</v>
      </c>
      <c r="M16" s="73"/>
      <c r="N16" s="78" t="s">
        <v>406</v>
      </c>
      <c r="O16" s="73"/>
      <c r="P16" s="73" t="s">
        <v>411</v>
      </c>
      <c r="Q16" s="73"/>
      <c r="R16" s="73" t="s">
        <v>441</v>
      </c>
      <c r="S16" s="73" t="s">
        <v>444</v>
      </c>
      <c r="T16" s="73"/>
      <c r="U16" s="73" t="s">
        <v>451</v>
      </c>
      <c r="V16" s="73"/>
      <c r="W16" s="73"/>
    </row>
    <row r="17" spans="1:23" x14ac:dyDescent="0.25">
      <c r="A17" s="45">
        <v>1</v>
      </c>
      <c r="B17" s="45">
        <v>2</v>
      </c>
      <c r="C17" s="45">
        <v>3</v>
      </c>
      <c r="D17" s="96">
        <v>4</v>
      </c>
      <c r="E17" s="79"/>
      <c r="F17" s="79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</row>
    <row r="18" spans="1:23" ht="29.25" x14ac:dyDescent="0.25">
      <c r="A18" s="46" t="s">
        <v>295</v>
      </c>
      <c r="B18" s="44" t="s">
        <v>35</v>
      </c>
      <c r="C18" s="44"/>
      <c r="D18" s="97">
        <f>D19+D80</f>
        <v>272717.8</v>
      </c>
      <c r="E18" s="80"/>
      <c r="F18" s="80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</row>
    <row r="19" spans="1:23" ht="30" x14ac:dyDescent="0.25">
      <c r="A19" s="47" t="s">
        <v>206</v>
      </c>
      <c r="B19" s="48" t="s">
        <v>36</v>
      </c>
      <c r="C19" s="48"/>
      <c r="D19" s="98">
        <f>D20+D35+D69+D77+D74</f>
        <v>262302.3</v>
      </c>
      <c r="E19" s="81"/>
      <c r="F19" s="81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</row>
    <row r="20" spans="1:23" x14ac:dyDescent="0.25">
      <c r="A20" s="49" t="s">
        <v>1</v>
      </c>
      <c r="B20" s="35" t="s">
        <v>37</v>
      </c>
      <c r="C20" s="35"/>
      <c r="D20" s="99">
        <f>D21+D23+D25+D27+D33+D29+D31</f>
        <v>78308.2</v>
      </c>
      <c r="E20" s="82"/>
      <c r="F20" s="82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</row>
    <row r="21" spans="1:23" ht="30" x14ac:dyDescent="0.25">
      <c r="A21" s="49" t="s">
        <v>141</v>
      </c>
      <c r="B21" s="35" t="s">
        <v>38</v>
      </c>
      <c r="C21" s="35"/>
      <c r="D21" s="99">
        <f>D22</f>
        <v>22039.200000000001</v>
      </c>
      <c r="E21" s="82"/>
      <c r="F21" s="82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</row>
    <row r="22" spans="1:23" ht="30" x14ac:dyDescent="0.25">
      <c r="A22" s="37" t="s">
        <v>108</v>
      </c>
      <c r="B22" s="35" t="s">
        <v>38</v>
      </c>
      <c r="C22" s="35">
        <v>600</v>
      </c>
      <c r="D22" s="99">
        <f>I22+J22+L22</f>
        <v>22039.200000000001</v>
      </c>
      <c r="E22" s="82"/>
      <c r="F22" s="82"/>
      <c r="G22" s="73">
        <v>19859.2</v>
      </c>
      <c r="H22" s="73">
        <v>500</v>
      </c>
      <c r="I22" s="73">
        <v>20359.2</v>
      </c>
      <c r="J22" s="73">
        <v>-320</v>
      </c>
      <c r="K22" s="73"/>
      <c r="L22" s="73">
        <v>2000</v>
      </c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</row>
    <row r="23" spans="1:23" ht="210.75" customHeight="1" x14ac:dyDescent="0.25">
      <c r="A23" s="50" t="s">
        <v>357</v>
      </c>
      <c r="B23" s="35" t="s">
        <v>39</v>
      </c>
      <c r="C23" s="35"/>
      <c r="D23" s="99">
        <f>D24</f>
        <v>392</v>
      </c>
      <c r="E23" s="82"/>
      <c r="F23" s="82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</row>
    <row r="24" spans="1:23" ht="30" x14ac:dyDescent="0.25">
      <c r="A24" s="37" t="s">
        <v>108</v>
      </c>
      <c r="B24" s="35" t="s">
        <v>39</v>
      </c>
      <c r="C24" s="35">
        <v>600</v>
      </c>
      <c r="D24" s="99">
        <v>392</v>
      </c>
      <c r="E24" s="82"/>
      <c r="F24" s="82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</row>
    <row r="25" spans="1:23" ht="117.75" customHeight="1" x14ac:dyDescent="0.25">
      <c r="A25" s="51" t="s">
        <v>174</v>
      </c>
      <c r="B25" s="35" t="s">
        <v>40</v>
      </c>
      <c r="C25" s="35"/>
      <c r="D25" s="99">
        <f>D26</f>
        <v>50713</v>
      </c>
      <c r="E25" s="82"/>
      <c r="F25" s="82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</row>
    <row r="26" spans="1:23" ht="30" x14ac:dyDescent="0.25">
      <c r="A26" s="37" t="s">
        <v>108</v>
      </c>
      <c r="B26" s="35" t="s">
        <v>40</v>
      </c>
      <c r="C26" s="35">
        <v>600</v>
      </c>
      <c r="D26" s="99">
        <f>K26+L26</f>
        <v>50713</v>
      </c>
      <c r="E26" s="82"/>
      <c r="F26" s="82"/>
      <c r="G26" s="73"/>
      <c r="H26" s="73"/>
      <c r="I26" s="73"/>
      <c r="J26" s="73"/>
      <c r="K26" s="73">
        <v>47286</v>
      </c>
      <c r="L26" s="73">
        <v>3427</v>
      </c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</row>
    <row r="27" spans="1:23" ht="75" x14ac:dyDescent="0.25">
      <c r="A27" s="49" t="s">
        <v>440</v>
      </c>
      <c r="B27" s="35" t="s">
        <v>41</v>
      </c>
      <c r="C27" s="35"/>
      <c r="D27" s="99">
        <f>D28</f>
        <v>4120</v>
      </c>
      <c r="E27" s="82"/>
      <c r="F27" s="82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</row>
    <row r="28" spans="1:23" ht="30" x14ac:dyDescent="0.25">
      <c r="A28" s="37" t="s">
        <v>108</v>
      </c>
      <c r="B28" s="35" t="s">
        <v>41</v>
      </c>
      <c r="C28" s="35">
        <v>600</v>
      </c>
      <c r="D28" s="99">
        <v>4120</v>
      </c>
      <c r="E28" s="82"/>
      <c r="F28" s="82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</row>
    <row r="29" spans="1:23" ht="75" x14ac:dyDescent="0.25">
      <c r="A29" s="49" t="s">
        <v>222</v>
      </c>
      <c r="B29" s="35" t="s">
        <v>223</v>
      </c>
      <c r="C29" s="35"/>
      <c r="D29" s="99">
        <f>D30</f>
        <v>300</v>
      </c>
      <c r="E29" s="82"/>
      <c r="F29" s="82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</row>
    <row r="30" spans="1:23" ht="30" x14ac:dyDescent="0.25">
      <c r="A30" s="37" t="s">
        <v>108</v>
      </c>
      <c r="B30" s="35" t="s">
        <v>223</v>
      </c>
      <c r="C30" s="35">
        <v>600</v>
      </c>
      <c r="D30" s="99">
        <v>300</v>
      </c>
      <c r="E30" s="82"/>
      <c r="F30" s="82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</row>
    <row r="31" spans="1:23" ht="45" x14ac:dyDescent="0.25">
      <c r="A31" s="50" t="s">
        <v>309</v>
      </c>
      <c r="B31" s="35" t="s">
        <v>265</v>
      </c>
      <c r="C31" s="35"/>
      <c r="D31" s="99">
        <f>D32</f>
        <v>740</v>
      </c>
      <c r="E31" s="82"/>
      <c r="F31" s="82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</row>
    <row r="32" spans="1:23" ht="30" x14ac:dyDescent="0.25">
      <c r="A32" s="34" t="s">
        <v>108</v>
      </c>
      <c r="B32" s="35" t="s">
        <v>265</v>
      </c>
      <c r="C32" s="35">
        <v>600</v>
      </c>
      <c r="D32" s="99">
        <v>740</v>
      </c>
      <c r="E32" s="82"/>
      <c r="F32" s="82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</row>
    <row r="33" spans="1:23" ht="210" x14ac:dyDescent="0.25">
      <c r="A33" s="49" t="s">
        <v>358</v>
      </c>
      <c r="B33" s="35" t="s">
        <v>169</v>
      </c>
      <c r="C33" s="35"/>
      <c r="D33" s="99">
        <f>D34</f>
        <v>4</v>
      </c>
      <c r="E33" s="82"/>
      <c r="F33" s="82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</row>
    <row r="34" spans="1:23" ht="30" x14ac:dyDescent="0.25">
      <c r="A34" s="37" t="s">
        <v>108</v>
      </c>
      <c r="B34" s="35" t="s">
        <v>169</v>
      </c>
      <c r="C34" s="35">
        <v>600</v>
      </c>
      <c r="D34" s="99">
        <v>4</v>
      </c>
      <c r="E34" s="82"/>
      <c r="F34" s="82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</row>
    <row r="35" spans="1:23" x14ac:dyDescent="0.25">
      <c r="A35" s="49" t="s">
        <v>2</v>
      </c>
      <c r="B35" s="35" t="s">
        <v>42</v>
      </c>
      <c r="C35" s="35"/>
      <c r="D35" s="99">
        <f>D36+D42+D44+D38+D48+D50+D53+D55+D67+D57+D40+D65+D59+D63+D46+D61</f>
        <v>170293.9</v>
      </c>
      <c r="E35" s="82"/>
      <c r="F35" s="82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</row>
    <row r="36" spans="1:23" ht="30" x14ac:dyDescent="0.25">
      <c r="A36" s="49" t="s">
        <v>141</v>
      </c>
      <c r="B36" s="35" t="s">
        <v>43</v>
      </c>
      <c r="C36" s="35"/>
      <c r="D36" s="99">
        <f>D37</f>
        <v>40622.9</v>
      </c>
      <c r="E36" s="82"/>
      <c r="F36" s="82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</row>
    <row r="37" spans="1:23" ht="30" x14ac:dyDescent="0.25">
      <c r="A37" s="37" t="s">
        <v>108</v>
      </c>
      <c r="B37" s="35" t="s">
        <v>43</v>
      </c>
      <c r="C37" s="35">
        <v>600</v>
      </c>
      <c r="D37" s="99">
        <f>G37+H37+J37+L37</f>
        <v>40622.9</v>
      </c>
      <c r="E37" s="82"/>
      <c r="F37" s="82"/>
      <c r="G37" s="73">
        <v>38024.9</v>
      </c>
      <c r="H37" s="73">
        <v>518</v>
      </c>
      <c r="I37" s="73"/>
      <c r="J37" s="73">
        <v>-320</v>
      </c>
      <c r="K37" s="73"/>
      <c r="L37" s="73">
        <v>2400</v>
      </c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</row>
    <row r="38" spans="1:23" ht="30" x14ac:dyDescent="0.25">
      <c r="A38" s="37" t="s">
        <v>178</v>
      </c>
      <c r="B38" s="35" t="s">
        <v>179</v>
      </c>
      <c r="C38" s="35"/>
      <c r="D38" s="99">
        <f>D39</f>
        <v>295</v>
      </c>
      <c r="E38" s="82"/>
      <c r="F38" s="82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</row>
    <row r="39" spans="1:23" ht="30" x14ac:dyDescent="0.25">
      <c r="A39" s="37" t="s">
        <v>108</v>
      </c>
      <c r="B39" s="35" t="s">
        <v>179</v>
      </c>
      <c r="C39" s="35">
        <v>600</v>
      </c>
      <c r="D39" s="99">
        <v>295</v>
      </c>
      <c r="E39" s="82"/>
      <c r="F39" s="82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</row>
    <row r="40" spans="1:23" ht="30" x14ac:dyDescent="0.25">
      <c r="A40" s="49" t="s">
        <v>240</v>
      </c>
      <c r="B40" s="35" t="s">
        <v>242</v>
      </c>
      <c r="C40" s="40"/>
      <c r="D40" s="99">
        <f>D41</f>
        <v>935</v>
      </c>
      <c r="E40" s="82"/>
      <c r="F40" s="82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</row>
    <row r="41" spans="1:23" ht="30" x14ac:dyDescent="0.25">
      <c r="A41" s="37" t="s">
        <v>108</v>
      </c>
      <c r="B41" s="35" t="s">
        <v>242</v>
      </c>
      <c r="C41" s="40" t="s">
        <v>224</v>
      </c>
      <c r="D41" s="99">
        <v>935</v>
      </c>
      <c r="E41" s="82"/>
      <c r="F41" s="82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</row>
    <row r="42" spans="1:23" x14ac:dyDescent="0.25">
      <c r="A42" s="49" t="s">
        <v>310</v>
      </c>
      <c r="B42" s="35" t="s">
        <v>44</v>
      </c>
      <c r="C42" s="35"/>
      <c r="D42" s="99">
        <f>D43</f>
        <v>125</v>
      </c>
      <c r="E42" s="82"/>
      <c r="F42" s="82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</row>
    <row r="43" spans="1:23" x14ac:dyDescent="0.25">
      <c r="A43" s="49" t="s">
        <v>113</v>
      </c>
      <c r="B43" s="35" t="s">
        <v>44</v>
      </c>
      <c r="C43" s="35">
        <v>300</v>
      </c>
      <c r="D43" s="99">
        <v>125</v>
      </c>
      <c r="E43" s="82"/>
      <c r="F43" s="82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</row>
    <row r="44" spans="1:23" ht="95.25" customHeight="1" x14ac:dyDescent="0.25">
      <c r="A44" s="50" t="s">
        <v>30</v>
      </c>
      <c r="B44" s="35" t="s">
        <v>45</v>
      </c>
      <c r="C44" s="35"/>
      <c r="D44" s="99">
        <f>D45</f>
        <v>70</v>
      </c>
      <c r="E44" s="82"/>
      <c r="F44" s="82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</row>
    <row r="45" spans="1:23" ht="30" x14ac:dyDescent="0.25">
      <c r="A45" s="37" t="s">
        <v>108</v>
      </c>
      <c r="B45" s="35" t="s">
        <v>45</v>
      </c>
      <c r="C45" s="35">
        <v>600</v>
      </c>
      <c r="D45" s="99">
        <v>70</v>
      </c>
      <c r="E45" s="82"/>
      <c r="F45" s="82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</row>
    <row r="46" spans="1:23" ht="45" x14ac:dyDescent="0.25">
      <c r="A46" s="37" t="s">
        <v>447</v>
      </c>
      <c r="B46" s="52" t="s">
        <v>448</v>
      </c>
      <c r="C46" s="52"/>
      <c r="D46" s="99">
        <f>D47</f>
        <v>1250</v>
      </c>
      <c r="E46" s="82"/>
      <c r="F46" s="82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</row>
    <row r="47" spans="1:23" ht="30" x14ac:dyDescent="0.25">
      <c r="A47" s="37" t="s">
        <v>108</v>
      </c>
      <c r="B47" s="52" t="s">
        <v>448</v>
      </c>
      <c r="C47" s="52">
        <v>600</v>
      </c>
      <c r="D47" s="99">
        <f>E47+S47</f>
        <v>1250</v>
      </c>
      <c r="E47" s="82">
        <v>0</v>
      </c>
      <c r="F47" s="82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>
        <v>1250</v>
      </c>
      <c r="T47" s="73"/>
      <c r="U47" s="73"/>
      <c r="V47" s="73"/>
      <c r="W47" s="73"/>
    </row>
    <row r="48" spans="1:23" ht="45" x14ac:dyDescent="0.25">
      <c r="A48" s="49" t="s">
        <v>31</v>
      </c>
      <c r="B48" s="35" t="s">
        <v>46</v>
      </c>
      <c r="C48" s="35"/>
      <c r="D48" s="99">
        <f>D49</f>
        <v>4694</v>
      </c>
      <c r="E48" s="82"/>
      <c r="F48" s="82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</row>
    <row r="49" spans="1:23" ht="30" x14ac:dyDescent="0.25">
      <c r="A49" s="37" t="s">
        <v>108</v>
      </c>
      <c r="B49" s="35" t="s">
        <v>46</v>
      </c>
      <c r="C49" s="35">
        <v>600</v>
      </c>
      <c r="D49" s="99">
        <f>G49+H49+S49</f>
        <v>4694</v>
      </c>
      <c r="E49" s="82"/>
      <c r="F49" s="82"/>
      <c r="G49" s="73">
        <v>3232</v>
      </c>
      <c r="H49" s="73">
        <v>237</v>
      </c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>
        <v>1225</v>
      </c>
      <c r="T49" s="73"/>
      <c r="U49" s="73"/>
      <c r="V49" s="73"/>
      <c r="W49" s="73"/>
    </row>
    <row r="50" spans="1:23" ht="120" x14ac:dyDescent="0.25">
      <c r="A50" s="51" t="s">
        <v>174</v>
      </c>
      <c r="B50" s="35" t="s">
        <v>47</v>
      </c>
      <c r="C50" s="35"/>
      <c r="D50" s="99">
        <f>D52+D51</f>
        <v>94425</v>
      </c>
      <c r="E50" s="82"/>
      <c r="F50" s="82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</row>
    <row r="51" spans="1:23" ht="30" x14ac:dyDescent="0.25">
      <c r="A51" s="37" t="s">
        <v>109</v>
      </c>
      <c r="B51" s="35" t="s">
        <v>47</v>
      </c>
      <c r="C51" s="35">
        <v>200</v>
      </c>
      <c r="D51" s="99">
        <v>3020</v>
      </c>
      <c r="E51" s="82"/>
      <c r="F51" s="82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</row>
    <row r="52" spans="1:23" ht="30" x14ac:dyDescent="0.25">
      <c r="A52" s="37" t="s">
        <v>108</v>
      </c>
      <c r="B52" s="35" t="s">
        <v>47</v>
      </c>
      <c r="C52" s="35">
        <v>600</v>
      </c>
      <c r="D52" s="99">
        <f>K52+L52</f>
        <v>91405</v>
      </c>
      <c r="E52" s="82"/>
      <c r="F52" s="82"/>
      <c r="G52" s="73"/>
      <c r="H52" s="73"/>
      <c r="I52" s="83"/>
      <c r="J52" s="83"/>
      <c r="K52" s="83">
        <v>86817</v>
      </c>
      <c r="L52" s="73">
        <v>4588</v>
      </c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</row>
    <row r="53" spans="1:23" ht="60" x14ac:dyDescent="0.25">
      <c r="A53" s="49" t="s">
        <v>439</v>
      </c>
      <c r="B53" s="35" t="s">
        <v>48</v>
      </c>
      <c r="C53" s="35"/>
      <c r="D53" s="99">
        <f>D54</f>
        <v>1235</v>
      </c>
      <c r="E53" s="82"/>
      <c r="F53" s="82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</row>
    <row r="54" spans="1:23" ht="30" x14ac:dyDescent="0.25">
      <c r="A54" s="37" t="s">
        <v>108</v>
      </c>
      <c r="B54" s="35" t="s">
        <v>48</v>
      </c>
      <c r="C54" s="35">
        <v>600</v>
      </c>
      <c r="D54" s="99">
        <v>1235</v>
      </c>
      <c r="E54" s="82"/>
      <c r="F54" s="82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</row>
    <row r="55" spans="1:23" ht="60" x14ac:dyDescent="0.25">
      <c r="A55" s="49" t="s">
        <v>116</v>
      </c>
      <c r="B55" s="35" t="s">
        <v>49</v>
      </c>
      <c r="C55" s="35"/>
      <c r="D55" s="99">
        <f>D56</f>
        <v>425</v>
      </c>
      <c r="E55" s="82"/>
      <c r="F55" s="82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</row>
    <row r="56" spans="1:23" ht="30" x14ac:dyDescent="0.25">
      <c r="A56" s="37" t="s">
        <v>108</v>
      </c>
      <c r="B56" s="35" t="s">
        <v>49</v>
      </c>
      <c r="C56" s="35">
        <v>600</v>
      </c>
      <c r="D56" s="99">
        <f>G56+H56</f>
        <v>425</v>
      </c>
      <c r="E56" s="82"/>
      <c r="F56" s="82"/>
      <c r="G56" s="73">
        <v>403</v>
      </c>
      <c r="H56" s="73">
        <v>22</v>
      </c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</row>
    <row r="57" spans="1:23" ht="75" x14ac:dyDescent="0.25">
      <c r="A57" s="49" t="s">
        <v>222</v>
      </c>
      <c r="B57" s="35" t="s">
        <v>225</v>
      </c>
      <c r="C57" s="35"/>
      <c r="D57" s="99">
        <f>D58</f>
        <v>760</v>
      </c>
      <c r="E57" s="82"/>
      <c r="F57" s="82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</row>
    <row r="58" spans="1:23" ht="30" x14ac:dyDescent="0.25">
      <c r="A58" s="37" t="s">
        <v>108</v>
      </c>
      <c r="B58" s="35" t="s">
        <v>225</v>
      </c>
      <c r="C58" s="35">
        <v>600</v>
      </c>
      <c r="D58" s="99">
        <f>K58+L58</f>
        <v>760</v>
      </c>
      <c r="E58" s="82"/>
      <c r="F58" s="82"/>
      <c r="G58" s="73"/>
      <c r="H58" s="73"/>
      <c r="I58" s="73"/>
      <c r="J58" s="73"/>
      <c r="K58" s="73">
        <v>1060</v>
      </c>
      <c r="L58" s="73">
        <v>-300</v>
      </c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</row>
    <row r="59" spans="1:23" ht="90" x14ac:dyDescent="0.25">
      <c r="A59" s="49" t="s">
        <v>249</v>
      </c>
      <c r="B59" s="35" t="s">
        <v>248</v>
      </c>
      <c r="C59" s="35"/>
      <c r="D59" s="99">
        <f>D60</f>
        <v>793</v>
      </c>
      <c r="E59" s="82"/>
      <c r="F59" s="82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</row>
    <row r="60" spans="1:23" ht="30" x14ac:dyDescent="0.25">
      <c r="A60" s="37" t="s">
        <v>108</v>
      </c>
      <c r="B60" s="35" t="s">
        <v>248</v>
      </c>
      <c r="C60" s="35">
        <v>600</v>
      </c>
      <c r="D60" s="99">
        <v>793</v>
      </c>
      <c r="E60" s="82"/>
      <c r="F60" s="82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</row>
    <row r="61" spans="1:23" ht="94.5" customHeight="1" x14ac:dyDescent="0.25">
      <c r="A61" s="34" t="s">
        <v>453</v>
      </c>
      <c r="B61" s="35" t="s">
        <v>452</v>
      </c>
      <c r="C61" s="35"/>
      <c r="D61" s="99">
        <f>D62</f>
        <v>156.19999999999999</v>
      </c>
      <c r="E61" s="82"/>
      <c r="F61" s="82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</row>
    <row r="62" spans="1:23" ht="33.75" customHeight="1" x14ac:dyDescent="0.25">
      <c r="A62" s="34" t="s">
        <v>108</v>
      </c>
      <c r="B62" s="35" t="s">
        <v>452</v>
      </c>
      <c r="C62" s="35">
        <v>600</v>
      </c>
      <c r="D62" s="99">
        <f>U62</f>
        <v>156.19999999999999</v>
      </c>
      <c r="E62" s="82"/>
      <c r="F62" s="82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>
        <v>156.19999999999999</v>
      </c>
      <c r="V62" s="73"/>
      <c r="W62" s="73"/>
    </row>
    <row r="63" spans="1:23" ht="120" x14ac:dyDescent="0.25">
      <c r="A63" s="34" t="s">
        <v>437</v>
      </c>
      <c r="B63" s="35" t="s">
        <v>438</v>
      </c>
      <c r="C63" s="35"/>
      <c r="D63" s="99">
        <f>D64</f>
        <v>14244</v>
      </c>
      <c r="E63" s="82"/>
      <c r="F63" s="82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</row>
    <row r="64" spans="1:23" ht="30" x14ac:dyDescent="0.25">
      <c r="A64" s="34" t="s">
        <v>108</v>
      </c>
      <c r="B64" s="35" t="s">
        <v>438</v>
      </c>
      <c r="C64" s="35">
        <v>600</v>
      </c>
      <c r="D64" s="99">
        <f>O64+P64+R64+U64</f>
        <v>14244</v>
      </c>
      <c r="E64" s="82"/>
      <c r="F64" s="82"/>
      <c r="G64" s="73"/>
      <c r="H64" s="73"/>
      <c r="I64" s="73"/>
      <c r="J64" s="73"/>
      <c r="K64" s="73"/>
      <c r="L64" s="73"/>
      <c r="M64" s="73"/>
      <c r="N64" s="73"/>
      <c r="O64" s="73">
        <v>0</v>
      </c>
      <c r="P64" s="73">
        <v>5796.9</v>
      </c>
      <c r="Q64" s="73"/>
      <c r="R64" s="73">
        <v>3239.1</v>
      </c>
      <c r="S64" s="73"/>
      <c r="T64" s="73"/>
      <c r="U64" s="73">
        <v>5208</v>
      </c>
      <c r="V64" s="73"/>
      <c r="W64" s="73"/>
    </row>
    <row r="65" spans="1:23" ht="60" x14ac:dyDescent="0.25">
      <c r="A65" s="37" t="s">
        <v>282</v>
      </c>
      <c r="B65" s="35" t="s">
        <v>243</v>
      </c>
      <c r="C65" s="35"/>
      <c r="D65" s="99">
        <f>D66</f>
        <v>9738.4</v>
      </c>
      <c r="E65" s="82"/>
      <c r="F65" s="82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</row>
    <row r="66" spans="1:23" ht="30" x14ac:dyDescent="0.25">
      <c r="A66" s="37" t="s">
        <v>108</v>
      </c>
      <c r="B66" s="35" t="s">
        <v>243</v>
      </c>
      <c r="C66" s="35">
        <v>600</v>
      </c>
      <c r="D66" s="99">
        <f>G66+H66</f>
        <v>9738.4</v>
      </c>
      <c r="E66" s="82"/>
      <c r="F66" s="82"/>
      <c r="G66" s="73">
        <v>9180.7999999999993</v>
      </c>
      <c r="H66" s="73">
        <v>557.6</v>
      </c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</row>
    <row r="67" spans="1:23" ht="45" x14ac:dyDescent="0.25">
      <c r="A67" s="49" t="s">
        <v>144</v>
      </c>
      <c r="B67" s="35" t="s">
        <v>168</v>
      </c>
      <c r="C67" s="35"/>
      <c r="D67" s="99">
        <f>D68</f>
        <v>525.4</v>
      </c>
      <c r="E67" s="82"/>
      <c r="F67" s="82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</row>
    <row r="68" spans="1:23" ht="30" x14ac:dyDescent="0.25">
      <c r="A68" s="37" t="s">
        <v>108</v>
      </c>
      <c r="B68" s="35" t="s">
        <v>168</v>
      </c>
      <c r="C68" s="35">
        <v>600</v>
      </c>
      <c r="D68" s="99">
        <v>525.4</v>
      </c>
      <c r="E68" s="82"/>
      <c r="F68" s="82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</row>
    <row r="69" spans="1:23" ht="30" x14ac:dyDescent="0.25">
      <c r="A69" s="49" t="s">
        <v>3</v>
      </c>
      <c r="B69" s="35" t="s">
        <v>238</v>
      </c>
      <c r="C69" s="35"/>
      <c r="D69" s="99">
        <f>D70+D72</f>
        <v>10811.2</v>
      </c>
      <c r="E69" s="82"/>
      <c r="F69" s="82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</row>
    <row r="70" spans="1:23" ht="30" x14ac:dyDescent="0.25">
      <c r="A70" s="49" t="s">
        <v>141</v>
      </c>
      <c r="B70" s="35" t="s">
        <v>239</v>
      </c>
      <c r="C70" s="35"/>
      <c r="D70" s="99">
        <f>D71</f>
        <v>10711.2</v>
      </c>
      <c r="E70" s="82"/>
      <c r="F70" s="82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</row>
    <row r="71" spans="1:23" ht="30" x14ac:dyDescent="0.25">
      <c r="A71" s="37" t="s">
        <v>108</v>
      </c>
      <c r="B71" s="35" t="s">
        <v>239</v>
      </c>
      <c r="C71" s="35">
        <v>600</v>
      </c>
      <c r="D71" s="99">
        <f>G71+H71+J71+L71</f>
        <v>10711.2</v>
      </c>
      <c r="E71" s="82"/>
      <c r="F71" s="82"/>
      <c r="G71" s="73">
        <v>9009.2000000000007</v>
      </c>
      <c r="H71" s="73">
        <v>750</v>
      </c>
      <c r="I71" s="73"/>
      <c r="J71" s="73">
        <v>150</v>
      </c>
      <c r="K71" s="73"/>
      <c r="L71" s="73">
        <v>802</v>
      </c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</row>
    <row r="72" spans="1:23" ht="75" x14ac:dyDescent="0.25">
      <c r="A72" s="49" t="s">
        <v>222</v>
      </c>
      <c r="B72" s="35" t="s">
        <v>396</v>
      </c>
      <c r="C72" s="35"/>
      <c r="D72" s="99">
        <f>D73</f>
        <v>100</v>
      </c>
      <c r="E72" s="82"/>
      <c r="F72" s="82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</row>
    <row r="73" spans="1:23" ht="30" x14ac:dyDescent="0.25">
      <c r="A73" s="37" t="s">
        <v>108</v>
      </c>
      <c r="B73" s="35" t="s">
        <v>396</v>
      </c>
      <c r="C73" s="35">
        <v>600</v>
      </c>
      <c r="D73" s="99">
        <f>L73</f>
        <v>100</v>
      </c>
      <c r="E73" s="82"/>
      <c r="F73" s="82"/>
      <c r="G73" s="73"/>
      <c r="H73" s="73"/>
      <c r="I73" s="73"/>
      <c r="J73" s="73"/>
      <c r="K73" s="73">
        <v>0</v>
      </c>
      <c r="L73" s="73">
        <v>100</v>
      </c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</row>
    <row r="74" spans="1:23" x14ac:dyDescent="0.25">
      <c r="A74" s="53" t="s">
        <v>380</v>
      </c>
      <c r="B74" s="48" t="s">
        <v>361</v>
      </c>
      <c r="C74" s="48"/>
      <c r="D74" s="98">
        <f>D75</f>
        <v>1450</v>
      </c>
      <c r="E74" s="82"/>
      <c r="F74" s="82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</row>
    <row r="75" spans="1:23" ht="81" customHeight="1" x14ac:dyDescent="0.25">
      <c r="A75" s="34" t="s">
        <v>368</v>
      </c>
      <c r="B75" s="35" t="s">
        <v>362</v>
      </c>
      <c r="C75" s="35"/>
      <c r="D75" s="99">
        <f>D76</f>
        <v>1450</v>
      </c>
      <c r="E75" s="82"/>
      <c r="F75" s="82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</row>
    <row r="76" spans="1:23" ht="30" x14ac:dyDescent="0.25">
      <c r="A76" s="37" t="s">
        <v>108</v>
      </c>
      <c r="B76" s="35" t="s">
        <v>362</v>
      </c>
      <c r="C76" s="35">
        <v>600</v>
      </c>
      <c r="D76" s="99">
        <f>G76+H76+U76</f>
        <v>1450</v>
      </c>
      <c r="E76" s="82"/>
      <c r="F76" s="82"/>
      <c r="G76" s="73">
        <v>0</v>
      </c>
      <c r="H76" s="73">
        <v>1632.5</v>
      </c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>
        <v>-182.5</v>
      </c>
      <c r="V76" s="73"/>
      <c r="W76" s="73"/>
    </row>
    <row r="77" spans="1:23" ht="30" x14ac:dyDescent="0.25">
      <c r="A77" s="53" t="s">
        <v>311</v>
      </c>
      <c r="B77" s="48" t="s">
        <v>312</v>
      </c>
      <c r="C77" s="48"/>
      <c r="D77" s="98">
        <f>D78</f>
        <v>1439</v>
      </c>
      <c r="E77" s="81"/>
      <c r="F77" s="81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</row>
    <row r="78" spans="1:23" ht="75" x14ac:dyDescent="0.25">
      <c r="A78" s="37" t="s">
        <v>345</v>
      </c>
      <c r="B78" s="35" t="s">
        <v>293</v>
      </c>
      <c r="C78" s="35"/>
      <c r="D78" s="99">
        <f>D79</f>
        <v>1439</v>
      </c>
      <c r="E78" s="82"/>
      <c r="F78" s="82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</row>
    <row r="79" spans="1:23" ht="30" x14ac:dyDescent="0.25">
      <c r="A79" s="37" t="s">
        <v>108</v>
      </c>
      <c r="B79" s="35" t="s">
        <v>293</v>
      </c>
      <c r="C79" s="35">
        <v>600</v>
      </c>
      <c r="D79" s="99">
        <v>1439</v>
      </c>
      <c r="E79" s="82"/>
      <c r="F79" s="82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</row>
    <row r="80" spans="1:23" ht="45" x14ac:dyDescent="0.25">
      <c r="A80" s="47" t="s">
        <v>313</v>
      </c>
      <c r="B80" s="48" t="s">
        <v>181</v>
      </c>
      <c r="C80" s="48"/>
      <c r="D80" s="98">
        <f>D81</f>
        <v>10415.5</v>
      </c>
      <c r="E80" s="81"/>
      <c r="F80" s="81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</row>
    <row r="81" spans="1:23" ht="45" x14ac:dyDescent="0.25">
      <c r="A81" s="49" t="s">
        <v>314</v>
      </c>
      <c r="B81" s="35" t="s">
        <v>182</v>
      </c>
      <c r="C81" s="35"/>
      <c r="D81" s="99">
        <f>D82+D86+D90</f>
        <v>10415.5</v>
      </c>
      <c r="E81" s="82"/>
      <c r="F81" s="82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</row>
    <row r="82" spans="1:23" ht="45" x14ac:dyDescent="0.25">
      <c r="A82" s="49" t="s">
        <v>140</v>
      </c>
      <c r="B82" s="35" t="s">
        <v>183</v>
      </c>
      <c r="C82" s="35"/>
      <c r="D82" s="99">
        <f>D83+D84+D85</f>
        <v>6013.9</v>
      </c>
      <c r="E82" s="82"/>
      <c r="F82" s="82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</row>
    <row r="83" spans="1:23" ht="60" x14ac:dyDescent="0.25">
      <c r="A83" s="49" t="s">
        <v>111</v>
      </c>
      <c r="B83" s="35" t="s">
        <v>183</v>
      </c>
      <c r="C83" s="35">
        <v>100</v>
      </c>
      <c r="D83" s="99">
        <f>I83+J83+L83</f>
        <v>5797.8</v>
      </c>
      <c r="E83" s="82"/>
      <c r="F83" s="82"/>
      <c r="G83" s="73"/>
      <c r="H83" s="73"/>
      <c r="I83" s="73">
        <v>5143.8</v>
      </c>
      <c r="J83" s="73">
        <v>640</v>
      </c>
      <c r="K83" s="73"/>
      <c r="L83" s="73">
        <v>14</v>
      </c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</row>
    <row r="84" spans="1:23" ht="30" x14ac:dyDescent="0.25">
      <c r="A84" s="37" t="s">
        <v>109</v>
      </c>
      <c r="B84" s="35" t="s">
        <v>183</v>
      </c>
      <c r="C84" s="35">
        <v>200</v>
      </c>
      <c r="D84" s="99">
        <v>215.9</v>
      </c>
      <c r="E84" s="82"/>
      <c r="F84" s="82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</row>
    <row r="85" spans="1:23" x14ac:dyDescent="0.25">
      <c r="A85" s="37" t="s">
        <v>112</v>
      </c>
      <c r="B85" s="35" t="s">
        <v>183</v>
      </c>
      <c r="C85" s="35">
        <v>800</v>
      </c>
      <c r="D85" s="99">
        <v>0.2</v>
      </c>
      <c r="E85" s="82"/>
      <c r="F85" s="82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</row>
    <row r="86" spans="1:23" ht="30" x14ac:dyDescent="0.25">
      <c r="A86" s="49" t="s">
        <v>94</v>
      </c>
      <c r="B86" s="35" t="s">
        <v>184</v>
      </c>
      <c r="C86" s="35"/>
      <c r="D86" s="99">
        <f>D87+D88+D89</f>
        <v>3795</v>
      </c>
      <c r="E86" s="82"/>
      <c r="F86" s="82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</row>
    <row r="87" spans="1:23" ht="60" x14ac:dyDescent="0.25">
      <c r="A87" s="49" t="s">
        <v>111</v>
      </c>
      <c r="B87" s="35" t="s">
        <v>184</v>
      </c>
      <c r="C87" s="35">
        <v>100</v>
      </c>
      <c r="D87" s="99">
        <f>I87+J87+P87</f>
        <v>3480.4</v>
      </c>
      <c r="E87" s="82"/>
      <c r="F87" s="82"/>
      <c r="G87" s="73"/>
      <c r="H87" s="73"/>
      <c r="I87" s="73">
        <v>3629.5</v>
      </c>
      <c r="J87" s="73">
        <v>-287.39999999999998</v>
      </c>
      <c r="K87" s="73"/>
      <c r="L87" s="73"/>
      <c r="M87" s="73"/>
      <c r="N87" s="73"/>
      <c r="O87" s="73"/>
      <c r="P87" s="73">
        <v>138.30000000000001</v>
      </c>
      <c r="Q87" s="73"/>
      <c r="R87" s="73"/>
      <c r="S87" s="73"/>
      <c r="T87" s="73"/>
      <c r="U87" s="73"/>
      <c r="V87" s="73"/>
      <c r="W87" s="73"/>
    </row>
    <row r="88" spans="1:23" ht="30" x14ac:dyDescent="0.25">
      <c r="A88" s="37" t="s">
        <v>109</v>
      </c>
      <c r="B88" s="35" t="s">
        <v>184</v>
      </c>
      <c r="C88" s="35">
        <v>200</v>
      </c>
      <c r="D88" s="99">
        <v>311.60000000000002</v>
      </c>
      <c r="E88" s="82"/>
      <c r="F88" s="82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</row>
    <row r="89" spans="1:23" x14ac:dyDescent="0.25">
      <c r="A89" s="37" t="s">
        <v>112</v>
      </c>
      <c r="B89" s="35" t="s">
        <v>184</v>
      </c>
      <c r="C89" s="35">
        <v>800</v>
      </c>
      <c r="D89" s="99">
        <v>3</v>
      </c>
      <c r="E89" s="82"/>
      <c r="F89" s="82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</row>
    <row r="90" spans="1:23" ht="45" x14ac:dyDescent="0.25">
      <c r="A90" s="37" t="s">
        <v>160</v>
      </c>
      <c r="B90" s="35" t="s">
        <v>185</v>
      </c>
      <c r="C90" s="35"/>
      <c r="D90" s="99">
        <f>D91</f>
        <v>606.59999999999991</v>
      </c>
      <c r="E90" s="82"/>
      <c r="F90" s="82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</row>
    <row r="91" spans="1:23" ht="60" x14ac:dyDescent="0.25">
      <c r="A91" s="49" t="s">
        <v>111</v>
      </c>
      <c r="B91" s="35" t="s">
        <v>185</v>
      </c>
      <c r="C91" s="35">
        <v>100</v>
      </c>
      <c r="D91" s="99">
        <f>I91+J91+P91</f>
        <v>606.59999999999991</v>
      </c>
      <c r="E91" s="82"/>
      <c r="F91" s="82"/>
      <c r="G91" s="73"/>
      <c r="H91" s="73"/>
      <c r="I91" s="73">
        <v>253.9</v>
      </c>
      <c r="J91" s="73">
        <v>287.39999999999998</v>
      </c>
      <c r="K91" s="73"/>
      <c r="L91" s="73"/>
      <c r="M91" s="73"/>
      <c r="N91" s="73"/>
      <c r="O91" s="73"/>
      <c r="P91" s="73">
        <v>65.3</v>
      </c>
      <c r="Q91" s="73"/>
      <c r="R91" s="73"/>
      <c r="S91" s="73"/>
      <c r="T91" s="73"/>
      <c r="U91" s="73"/>
      <c r="V91" s="73"/>
      <c r="W91" s="73"/>
    </row>
    <row r="92" spans="1:23" ht="28.5" x14ac:dyDescent="0.25">
      <c r="A92" s="54" t="s">
        <v>296</v>
      </c>
      <c r="B92" s="44" t="s">
        <v>50</v>
      </c>
      <c r="C92" s="44"/>
      <c r="D92" s="97">
        <f>D93+D116</f>
        <v>59069.399999999994</v>
      </c>
      <c r="E92" s="80"/>
      <c r="F92" s="80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</row>
    <row r="93" spans="1:23" x14ac:dyDescent="0.25">
      <c r="A93" s="47" t="s">
        <v>207</v>
      </c>
      <c r="B93" s="48" t="s">
        <v>51</v>
      </c>
      <c r="C93" s="48"/>
      <c r="D93" s="98">
        <f>D94+D97+D106+D111</f>
        <v>46623.1</v>
      </c>
      <c r="E93" s="81"/>
      <c r="F93" s="81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</row>
    <row r="94" spans="1:23" ht="21.75" customHeight="1" x14ac:dyDescent="0.25">
      <c r="A94" s="47" t="s">
        <v>8</v>
      </c>
      <c r="B94" s="48" t="s">
        <v>52</v>
      </c>
      <c r="C94" s="35"/>
      <c r="D94" s="98">
        <f>D95</f>
        <v>13184.300000000001</v>
      </c>
      <c r="E94" s="81"/>
      <c r="F94" s="81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</row>
    <row r="95" spans="1:23" ht="30" x14ac:dyDescent="0.25">
      <c r="A95" s="49" t="s">
        <v>141</v>
      </c>
      <c r="B95" s="35" t="s">
        <v>53</v>
      </c>
      <c r="C95" s="35"/>
      <c r="D95" s="99">
        <f>D96</f>
        <v>13184.300000000001</v>
      </c>
      <c r="E95" s="82"/>
      <c r="F95" s="82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</row>
    <row r="96" spans="1:23" ht="30" x14ac:dyDescent="0.25">
      <c r="A96" s="37" t="s">
        <v>108</v>
      </c>
      <c r="B96" s="35" t="s">
        <v>53</v>
      </c>
      <c r="C96" s="35">
        <v>600</v>
      </c>
      <c r="D96" s="99">
        <f>K96+L96+S96</f>
        <v>13184.300000000001</v>
      </c>
      <c r="E96" s="82"/>
      <c r="F96" s="82"/>
      <c r="G96" s="73"/>
      <c r="H96" s="73"/>
      <c r="I96" s="73"/>
      <c r="J96" s="73"/>
      <c r="K96" s="73">
        <v>12224.7</v>
      </c>
      <c r="L96" s="73">
        <v>843.2</v>
      </c>
      <c r="M96" s="73"/>
      <c r="N96" s="73"/>
      <c r="O96" s="73"/>
      <c r="P96" s="73"/>
      <c r="Q96" s="73"/>
      <c r="R96" s="73"/>
      <c r="S96" s="73">
        <v>116.4</v>
      </c>
      <c r="T96" s="73"/>
      <c r="U96" s="73"/>
      <c r="V96" s="73"/>
      <c r="W96" s="73"/>
    </row>
    <row r="97" spans="1:23" ht="30" x14ac:dyDescent="0.25">
      <c r="A97" s="47" t="s">
        <v>9</v>
      </c>
      <c r="B97" s="48" t="s">
        <v>54</v>
      </c>
      <c r="C97" s="48"/>
      <c r="D97" s="98">
        <f>D98+D100+D102</f>
        <v>29314.899999999998</v>
      </c>
      <c r="E97" s="81"/>
      <c r="F97" s="81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</row>
    <row r="98" spans="1:23" ht="30" x14ac:dyDescent="0.25">
      <c r="A98" s="49" t="s">
        <v>141</v>
      </c>
      <c r="B98" s="35" t="s">
        <v>55</v>
      </c>
      <c r="C98" s="35"/>
      <c r="D98" s="99">
        <f>D99</f>
        <v>28141.599999999999</v>
      </c>
      <c r="E98" s="82"/>
      <c r="F98" s="82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</row>
    <row r="99" spans="1:23" ht="30" x14ac:dyDescent="0.25">
      <c r="A99" s="37" t="s">
        <v>108</v>
      </c>
      <c r="B99" s="35" t="s">
        <v>55</v>
      </c>
      <c r="C99" s="35">
        <v>600</v>
      </c>
      <c r="D99" s="99">
        <f>K99+L99+S99</f>
        <v>28141.599999999999</v>
      </c>
      <c r="E99" s="82"/>
      <c r="F99" s="82"/>
      <c r="G99" s="73"/>
      <c r="H99" s="73"/>
      <c r="I99" s="73"/>
      <c r="J99" s="73"/>
      <c r="K99" s="73">
        <v>26235.200000000001</v>
      </c>
      <c r="L99" s="73">
        <v>1522.8</v>
      </c>
      <c r="M99" s="73"/>
      <c r="N99" s="73"/>
      <c r="O99" s="73"/>
      <c r="P99" s="73"/>
      <c r="Q99" s="73"/>
      <c r="R99" s="73"/>
      <c r="S99" s="73">
        <v>383.6</v>
      </c>
      <c r="T99" s="73"/>
      <c r="U99" s="73"/>
      <c r="V99" s="73"/>
      <c r="W99" s="73"/>
    </row>
    <row r="100" spans="1:23" ht="60" x14ac:dyDescent="0.25">
      <c r="A100" s="55" t="s">
        <v>369</v>
      </c>
      <c r="B100" s="52" t="s">
        <v>371</v>
      </c>
      <c r="C100" s="52"/>
      <c r="D100" s="99">
        <f>D101</f>
        <v>1020.3</v>
      </c>
      <c r="E100" s="82"/>
      <c r="F100" s="82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</row>
    <row r="101" spans="1:23" ht="30" x14ac:dyDescent="0.25">
      <c r="A101" s="37" t="s">
        <v>108</v>
      </c>
      <c r="B101" s="52" t="s">
        <v>371</v>
      </c>
      <c r="C101" s="52">
        <v>600</v>
      </c>
      <c r="D101" s="99">
        <f>H101</f>
        <v>1020.3</v>
      </c>
      <c r="E101" s="82"/>
      <c r="F101" s="82"/>
      <c r="G101" s="73"/>
      <c r="H101" s="84">
        <v>1020.3</v>
      </c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</row>
    <row r="102" spans="1:23" ht="20.25" customHeight="1" x14ac:dyDescent="0.25">
      <c r="A102" s="56" t="s">
        <v>381</v>
      </c>
      <c r="B102" s="57" t="s">
        <v>436</v>
      </c>
      <c r="C102" s="57"/>
      <c r="D102" s="98">
        <f>D103</f>
        <v>153</v>
      </c>
      <c r="E102" s="82"/>
      <c r="F102" s="82"/>
      <c r="G102" s="73"/>
      <c r="H102" s="84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</row>
    <row r="103" spans="1:23" ht="30" x14ac:dyDescent="0.25">
      <c r="A103" s="55" t="s">
        <v>370</v>
      </c>
      <c r="B103" s="52" t="s">
        <v>372</v>
      </c>
      <c r="C103" s="52"/>
      <c r="D103" s="99">
        <f>D104+D105</f>
        <v>153</v>
      </c>
      <c r="E103" s="82"/>
      <c r="F103" s="82"/>
      <c r="G103" s="73"/>
      <c r="H103" s="84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</row>
    <row r="104" spans="1:23" x14ac:dyDescent="0.25">
      <c r="A104" s="34" t="s">
        <v>113</v>
      </c>
      <c r="B104" s="52" t="s">
        <v>372</v>
      </c>
      <c r="C104" s="52">
        <v>300</v>
      </c>
      <c r="D104" s="99">
        <f>H104</f>
        <v>51</v>
      </c>
      <c r="E104" s="82"/>
      <c r="F104" s="82"/>
      <c r="G104" s="73"/>
      <c r="H104" s="84">
        <v>51</v>
      </c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</row>
    <row r="105" spans="1:23" ht="30" x14ac:dyDescent="0.25">
      <c r="A105" s="37" t="s">
        <v>108</v>
      </c>
      <c r="B105" s="52" t="s">
        <v>372</v>
      </c>
      <c r="C105" s="52">
        <v>600</v>
      </c>
      <c r="D105" s="99">
        <f>H105</f>
        <v>102</v>
      </c>
      <c r="E105" s="82"/>
      <c r="F105" s="82"/>
      <c r="G105" s="73"/>
      <c r="H105" s="84">
        <v>102</v>
      </c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</row>
    <row r="106" spans="1:23" x14ac:dyDescent="0.25">
      <c r="A106" s="47" t="s">
        <v>10</v>
      </c>
      <c r="B106" s="48" t="s">
        <v>134</v>
      </c>
      <c r="C106" s="48"/>
      <c r="D106" s="98">
        <f>D107+D109</f>
        <v>3947.1</v>
      </c>
      <c r="E106" s="81"/>
      <c r="F106" s="81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</row>
    <row r="107" spans="1:23" ht="30" x14ac:dyDescent="0.25">
      <c r="A107" s="49" t="s">
        <v>141</v>
      </c>
      <c r="B107" s="35" t="s">
        <v>56</v>
      </c>
      <c r="C107" s="35"/>
      <c r="D107" s="99">
        <f>D108</f>
        <v>3447.1</v>
      </c>
      <c r="E107" s="82"/>
      <c r="F107" s="82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</row>
    <row r="108" spans="1:23" ht="30" x14ac:dyDescent="0.25">
      <c r="A108" s="37" t="s">
        <v>108</v>
      </c>
      <c r="B108" s="35" t="s">
        <v>56</v>
      </c>
      <c r="C108" s="35">
        <v>600</v>
      </c>
      <c r="D108" s="99">
        <f>K108+L108</f>
        <v>3447.1</v>
      </c>
      <c r="E108" s="82"/>
      <c r="F108" s="82"/>
      <c r="G108" s="73"/>
      <c r="H108" s="73"/>
      <c r="I108" s="73"/>
      <c r="J108" s="73"/>
      <c r="K108" s="73">
        <v>3158.1</v>
      </c>
      <c r="L108" s="73">
        <v>289</v>
      </c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</row>
    <row r="109" spans="1:23" ht="45" x14ac:dyDescent="0.25">
      <c r="A109" s="37" t="s">
        <v>287</v>
      </c>
      <c r="B109" s="35" t="str">
        <f>B110</f>
        <v>02 1 03 22600</v>
      </c>
      <c r="C109" s="35"/>
      <c r="D109" s="99">
        <f>D110</f>
        <v>500</v>
      </c>
      <c r="E109" s="82"/>
      <c r="F109" s="82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</row>
    <row r="110" spans="1:23" ht="30" x14ac:dyDescent="0.25">
      <c r="A110" s="37" t="s">
        <v>108</v>
      </c>
      <c r="B110" s="35" t="s">
        <v>237</v>
      </c>
      <c r="C110" s="35">
        <v>600</v>
      </c>
      <c r="D110" s="99">
        <v>500</v>
      </c>
      <c r="E110" s="82"/>
      <c r="F110" s="82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</row>
    <row r="111" spans="1:23" x14ac:dyDescent="0.25">
      <c r="A111" s="56" t="s">
        <v>288</v>
      </c>
      <c r="B111" s="58" t="s">
        <v>274</v>
      </c>
      <c r="C111" s="58"/>
      <c r="D111" s="98">
        <f>D112+D114</f>
        <v>176.8</v>
      </c>
      <c r="E111" s="81"/>
      <c r="F111" s="81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</row>
    <row r="112" spans="1:23" ht="30" x14ac:dyDescent="0.25">
      <c r="A112" s="34" t="s">
        <v>264</v>
      </c>
      <c r="B112" s="40" t="s">
        <v>266</v>
      </c>
      <c r="C112" s="40"/>
      <c r="D112" s="99">
        <f>D113</f>
        <v>175</v>
      </c>
      <c r="E112" s="82"/>
      <c r="F112" s="82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</row>
    <row r="113" spans="1:23" ht="30" x14ac:dyDescent="0.25">
      <c r="A113" s="34" t="s">
        <v>109</v>
      </c>
      <c r="B113" s="40" t="s">
        <v>266</v>
      </c>
      <c r="C113" s="40" t="s">
        <v>130</v>
      </c>
      <c r="D113" s="99">
        <v>175</v>
      </c>
      <c r="E113" s="82"/>
      <c r="F113" s="82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</row>
    <row r="114" spans="1:23" ht="30" x14ac:dyDescent="0.25">
      <c r="A114" s="34" t="s">
        <v>271</v>
      </c>
      <c r="B114" s="40" t="s">
        <v>267</v>
      </c>
      <c r="C114" s="40"/>
      <c r="D114" s="99">
        <f>D115</f>
        <v>1.8</v>
      </c>
      <c r="E114" s="82"/>
      <c r="F114" s="82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</row>
    <row r="115" spans="1:23" ht="30" x14ac:dyDescent="0.25">
      <c r="A115" s="34" t="s">
        <v>109</v>
      </c>
      <c r="B115" s="40" t="s">
        <v>267</v>
      </c>
      <c r="C115" s="40" t="s">
        <v>130</v>
      </c>
      <c r="D115" s="99">
        <v>1.8</v>
      </c>
      <c r="E115" s="82"/>
      <c r="F115" s="82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</row>
    <row r="116" spans="1:23" ht="30" x14ac:dyDescent="0.25">
      <c r="A116" s="53" t="s">
        <v>289</v>
      </c>
      <c r="B116" s="48" t="s">
        <v>232</v>
      </c>
      <c r="C116" s="48"/>
      <c r="D116" s="98">
        <f>D117+D122</f>
        <v>12446.3</v>
      </c>
      <c r="E116" s="81"/>
      <c r="F116" s="81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</row>
    <row r="117" spans="1:23" ht="30" x14ac:dyDescent="0.25">
      <c r="A117" s="49" t="s">
        <v>231</v>
      </c>
      <c r="B117" s="48" t="s">
        <v>273</v>
      </c>
      <c r="C117" s="48"/>
      <c r="D117" s="98">
        <f>D118+D120</f>
        <v>12246.3</v>
      </c>
      <c r="E117" s="81"/>
      <c r="F117" s="81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</row>
    <row r="118" spans="1:23" ht="30" x14ac:dyDescent="0.25">
      <c r="A118" s="49" t="s">
        <v>141</v>
      </c>
      <c r="B118" s="35" t="s">
        <v>233</v>
      </c>
      <c r="C118" s="35"/>
      <c r="D118" s="99">
        <f>D119</f>
        <v>11878.3</v>
      </c>
      <c r="E118" s="82"/>
      <c r="F118" s="82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</row>
    <row r="119" spans="1:23" ht="30" x14ac:dyDescent="0.25">
      <c r="A119" s="37" t="s">
        <v>108</v>
      </c>
      <c r="B119" s="35" t="s">
        <v>233</v>
      </c>
      <c r="C119" s="35">
        <v>600</v>
      </c>
      <c r="D119" s="99">
        <f>I119+J119+L119</f>
        <v>11878.3</v>
      </c>
      <c r="E119" s="82"/>
      <c r="F119" s="82"/>
      <c r="G119" s="73"/>
      <c r="H119" s="73"/>
      <c r="I119" s="73">
        <v>10745.3</v>
      </c>
      <c r="J119" s="73">
        <v>249</v>
      </c>
      <c r="K119" s="73"/>
      <c r="L119" s="73">
        <v>884</v>
      </c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</row>
    <row r="120" spans="1:23" ht="45" x14ac:dyDescent="0.25">
      <c r="A120" s="37" t="s">
        <v>447</v>
      </c>
      <c r="B120" s="52" t="s">
        <v>449</v>
      </c>
      <c r="C120" s="52"/>
      <c r="D120" s="99">
        <f>D121</f>
        <v>368</v>
      </c>
      <c r="E120" s="82"/>
      <c r="F120" s="82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</row>
    <row r="121" spans="1:23" ht="30" x14ac:dyDescent="0.25">
      <c r="A121" s="37" t="s">
        <v>108</v>
      </c>
      <c r="B121" s="52" t="s">
        <v>449</v>
      </c>
      <c r="C121" s="52">
        <v>600</v>
      </c>
      <c r="D121" s="99">
        <f>E121+S121</f>
        <v>368</v>
      </c>
      <c r="E121" s="82">
        <v>0</v>
      </c>
      <c r="F121" s="82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>
        <v>368</v>
      </c>
      <c r="T121" s="73"/>
      <c r="U121" s="73"/>
      <c r="V121" s="73"/>
      <c r="W121" s="73"/>
    </row>
    <row r="122" spans="1:23" ht="75" x14ac:dyDescent="0.25">
      <c r="A122" s="49" t="s">
        <v>222</v>
      </c>
      <c r="B122" s="35" t="s">
        <v>397</v>
      </c>
      <c r="C122" s="35"/>
      <c r="D122" s="99">
        <f>D123</f>
        <v>200</v>
      </c>
      <c r="E122" s="82"/>
      <c r="F122" s="82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</row>
    <row r="123" spans="1:23" ht="30" x14ac:dyDescent="0.25">
      <c r="A123" s="37" t="s">
        <v>108</v>
      </c>
      <c r="B123" s="35" t="s">
        <v>397</v>
      </c>
      <c r="C123" s="35">
        <v>600</v>
      </c>
      <c r="D123" s="99">
        <f>K123+L123</f>
        <v>200</v>
      </c>
      <c r="E123" s="82"/>
      <c r="F123" s="82"/>
      <c r="G123" s="73"/>
      <c r="H123" s="73"/>
      <c r="I123" s="73"/>
      <c r="J123" s="73"/>
      <c r="K123" s="73">
        <v>0</v>
      </c>
      <c r="L123" s="73">
        <v>200</v>
      </c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</row>
    <row r="124" spans="1:23" ht="57" x14ac:dyDescent="0.25">
      <c r="A124" s="54" t="s">
        <v>297</v>
      </c>
      <c r="B124" s="44" t="s">
        <v>57</v>
      </c>
      <c r="C124" s="44"/>
      <c r="D124" s="97">
        <f>D125</f>
        <v>1819.7</v>
      </c>
      <c r="E124" s="80"/>
      <c r="F124" s="80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</row>
    <row r="125" spans="1:23" ht="30" x14ac:dyDescent="0.25">
      <c r="A125" s="47" t="s">
        <v>208</v>
      </c>
      <c r="B125" s="48" t="s">
        <v>58</v>
      </c>
      <c r="C125" s="48"/>
      <c r="D125" s="98">
        <f>D126</f>
        <v>1819.7</v>
      </c>
      <c r="E125" s="81"/>
      <c r="F125" s="81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</row>
    <row r="126" spans="1:23" ht="30" x14ac:dyDescent="0.25">
      <c r="A126" s="49" t="s">
        <v>12</v>
      </c>
      <c r="B126" s="35" t="s">
        <v>59</v>
      </c>
      <c r="C126" s="35"/>
      <c r="D126" s="99">
        <f>D127+D129+D132+D134</f>
        <v>1819.7</v>
      </c>
      <c r="E126" s="82"/>
      <c r="F126" s="82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</row>
    <row r="127" spans="1:23" ht="60" x14ac:dyDescent="0.25">
      <c r="A127" s="49" t="s">
        <v>252</v>
      </c>
      <c r="B127" s="35" t="s">
        <v>162</v>
      </c>
      <c r="C127" s="35"/>
      <c r="D127" s="99">
        <f>D128</f>
        <v>340</v>
      </c>
      <c r="E127" s="82"/>
      <c r="F127" s="82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</row>
    <row r="128" spans="1:23" ht="30" x14ac:dyDescent="0.25">
      <c r="A128" s="37" t="s">
        <v>109</v>
      </c>
      <c r="B128" s="35" t="s">
        <v>162</v>
      </c>
      <c r="C128" s="35">
        <v>200</v>
      </c>
      <c r="D128" s="99">
        <f>I128+J128</f>
        <v>340</v>
      </c>
      <c r="E128" s="82"/>
      <c r="F128" s="82"/>
      <c r="G128" s="73"/>
      <c r="H128" s="73"/>
      <c r="I128" s="73">
        <v>200</v>
      </c>
      <c r="J128" s="73">
        <v>140</v>
      </c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</row>
    <row r="129" spans="1:23" ht="45" x14ac:dyDescent="0.25">
      <c r="A129" s="51" t="s">
        <v>253</v>
      </c>
      <c r="B129" s="35" t="s">
        <v>60</v>
      </c>
      <c r="C129" s="35"/>
      <c r="D129" s="99">
        <f>D130+D131</f>
        <v>1403</v>
      </c>
      <c r="E129" s="82"/>
      <c r="F129" s="82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</row>
    <row r="130" spans="1:23" ht="30" x14ac:dyDescent="0.25">
      <c r="A130" s="37" t="s">
        <v>109</v>
      </c>
      <c r="B130" s="35" t="s">
        <v>60</v>
      </c>
      <c r="C130" s="35">
        <v>200</v>
      </c>
      <c r="D130" s="99">
        <f>O130+P130</f>
        <v>1352</v>
      </c>
      <c r="E130" s="82"/>
      <c r="F130" s="82"/>
      <c r="G130" s="73"/>
      <c r="H130" s="73"/>
      <c r="I130" s="73"/>
      <c r="J130" s="73"/>
      <c r="K130" s="73"/>
      <c r="L130" s="73"/>
      <c r="M130" s="73"/>
      <c r="N130" s="73"/>
      <c r="O130" s="73">
        <v>1250</v>
      </c>
      <c r="P130" s="73">
        <v>102</v>
      </c>
      <c r="Q130" s="73"/>
      <c r="R130" s="73"/>
      <c r="S130" s="73"/>
      <c r="T130" s="73"/>
      <c r="U130" s="73"/>
      <c r="V130" s="73"/>
      <c r="W130" s="73"/>
    </row>
    <row r="131" spans="1:23" x14ac:dyDescent="0.25">
      <c r="A131" s="34" t="s">
        <v>112</v>
      </c>
      <c r="B131" s="35" t="s">
        <v>60</v>
      </c>
      <c r="C131" s="40" t="s">
        <v>133</v>
      </c>
      <c r="D131" s="100">
        <v>51</v>
      </c>
      <c r="E131" s="85"/>
      <c r="F131" s="85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</row>
    <row r="132" spans="1:23" ht="30" x14ac:dyDescent="0.25">
      <c r="A132" s="34" t="s">
        <v>433</v>
      </c>
      <c r="B132" s="35" t="s">
        <v>434</v>
      </c>
      <c r="C132" s="40"/>
      <c r="D132" s="100">
        <f>10</f>
        <v>10</v>
      </c>
      <c r="E132" s="85"/>
      <c r="F132" s="85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</row>
    <row r="133" spans="1:23" ht="30" customHeight="1" x14ac:dyDescent="0.25">
      <c r="A133" s="37" t="s">
        <v>109</v>
      </c>
      <c r="B133" s="35" t="s">
        <v>434</v>
      </c>
      <c r="C133" s="40" t="s">
        <v>130</v>
      </c>
      <c r="D133" s="100">
        <v>10</v>
      </c>
      <c r="E133" s="85"/>
      <c r="F133" s="85"/>
      <c r="G133" s="73"/>
      <c r="H133" s="73"/>
      <c r="I133" s="73"/>
      <c r="J133" s="73"/>
      <c r="K133" s="73"/>
      <c r="L133" s="73"/>
      <c r="M133" s="73"/>
      <c r="N133" s="73"/>
      <c r="O133" s="73"/>
      <c r="P133" s="73">
        <v>10</v>
      </c>
      <c r="Q133" s="73"/>
      <c r="R133" s="73"/>
      <c r="S133" s="73"/>
      <c r="T133" s="73"/>
      <c r="U133" s="73"/>
      <c r="V133" s="73"/>
      <c r="W133" s="73"/>
    </row>
    <row r="134" spans="1:23" ht="49.5" customHeight="1" x14ac:dyDescent="0.25">
      <c r="A134" s="34" t="s">
        <v>442</v>
      </c>
      <c r="B134" s="35" t="s">
        <v>443</v>
      </c>
      <c r="C134" s="39"/>
      <c r="D134" s="100">
        <f>D135</f>
        <v>66.7</v>
      </c>
      <c r="E134" s="85"/>
      <c r="F134" s="85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</row>
    <row r="135" spans="1:23" ht="30" customHeight="1" x14ac:dyDescent="0.25">
      <c r="A135" s="37" t="s">
        <v>109</v>
      </c>
      <c r="B135" s="35" t="s">
        <v>443</v>
      </c>
      <c r="C135" s="35">
        <v>200</v>
      </c>
      <c r="D135" s="100">
        <f>R135</f>
        <v>66.7</v>
      </c>
      <c r="E135" s="85"/>
      <c r="F135" s="85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>
        <v>66.7</v>
      </c>
      <c r="S135" s="73"/>
      <c r="T135" s="73"/>
      <c r="U135" s="73"/>
      <c r="V135" s="73"/>
      <c r="W135" s="73"/>
    </row>
    <row r="136" spans="1:23" ht="42.75" x14ac:dyDescent="0.25">
      <c r="A136" s="54" t="s">
        <v>298</v>
      </c>
      <c r="B136" s="44" t="s">
        <v>61</v>
      </c>
      <c r="C136" s="44"/>
      <c r="D136" s="97">
        <f>D137</f>
        <v>4043.3</v>
      </c>
      <c r="E136" s="80"/>
      <c r="F136" s="80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</row>
    <row r="137" spans="1:23" ht="45" x14ac:dyDescent="0.25">
      <c r="A137" s="47" t="s">
        <v>209</v>
      </c>
      <c r="B137" s="48" t="s">
        <v>62</v>
      </c>
      <c r="C137" s="48"/>
      <c r="D137" s="98">
        <f>D138+D155+D158</f>
        <v>4043.3</v>
      </c>
      <c r="E137" s="81"/>
      <c r="F137" s="81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</row>
    <row r="138" spans="1:23" ht="45" x14ac:dyDescent="0.25">
      <c r="A138" s="49" t="s">
        <v>157</v>
      </c>
      <c r="B138" s="35" t="s">
        <v>63</v>
      </c>
      <c r="C138" s="35"/>
      <c r="D138" s="99">
        <f>D139+D142+D145+D150+D147+D152</f>
        <v>3527</v>
      </c>
      <c r="E138" s="82"/>
      <c r="F138" s="82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</row>
    <row r="139" spans="1:23" x14ac:dyDescent="0.25">
      <c r="A139" s="49" t="s">
        <v>136</v>
      </c>
      <c r="B139" s="35" t="s">
        <v>137</v>
      </c>
      <c r="C139" s="35"/>
      <c r="D139" s="99">
        <f>D140+D141</f>
        <v>2811</v>
      </c>
      <c r="E139" s="82"/>
      <c r="F139" s="82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</row>
    <row r="140" spans="1:23" ht="66" customHeight="1" x14ac:dyDescent="0.25">
      <c r="A140" s="49" t="s">
        <v>111</v>
      </c>
      <c r="B140" s="35" t="s">
        <v>137</v>
      </c>
      <c r="C140" s="35">
        <v>100</v>
      </c>
      <c r="D140" s="99">
        <f>I140+J140+L140</f>
        <v>2773</v>
      </c>
      <c r="E140" s="82"/>
      <c r="F140" s="82"/>
      <c r="G140" s="73"/>
      <c r="H140" s="73"/>
      <c r="I140" s="73">
        <v>2397</v>
      </c>
      <c r="J140" s="73">
        <v>45</v>
      </c>
      <c r="K140" s="73"/>
      <c r="L140" s="73">
        <v>331</v>
      </c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</row>
    <row r="141" spans="1:23" ht="30" x14ac:dyDescent="0.25">
      <c r="A141" s="37" t="s">
        <v>109</v>
      </c>
      <c r="B141" s="35" t="s">
        <v>137</v>
      </c>
      <c r="C141" s="35">
        <v>200</v>
      </c>
      <c r="D141" s="99">
        <f>I141+J141</f>
        <v>38</v>
      </c>
      <c r="E141" s="82"/>
      <c r="F141" s="82"/>
      <c r="G141" s="73"/>
      <c r="H141" s="73"/>
      <c r="I141" s="73">
        <v>8</v>
      </c>
      <c r="J141" s="73">
        <v>30</v>
      </c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</row>
    <row r="142" spans="1:23" ht="45" x14ac:dyDescent="0.25">
      <c r="A142" s="49" t="s">
        <v>120</v>
      </c>
      <c r="B142" s="35" t="s">
        <v>64</v>
      </c>
      <c r="C142" s="35"/>
      <c r="D142" s="99">
        <f>D143+D144</f>
        <v>120</v>
      </c>
      <c r="E142" s="82"/>
      <c r="F142" s="82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</row>
    <row r="143" spans="1:23" ht="60" x14ac:dyDescent="0.25">
      <c r="A143" s="49" t="s">
        <v>111</v>
      </c>
      <c r="B143" s="35" t="s">
        <v>64</v>
      </c>
      <c r="C143" s="35">
        <v>100</v>
      </c>
      <c r="D143" s="99">
        <v>16</v>
      </c>
      <c r="E143" s="82"/>
      <c r="F143" s="82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</row>
    <row r="144" spans="1:23" ht="30" x14ac:dyDescent="0.25">
      <c r="A144" s="37" t="s">
        <v>109</v>
      </c>
      <c r="B144" s="35" t="s">
        <v>64</v>
      </c>
      <c r="C144" s="35">
        <v>200</v>
      </c>
      <c r="D144" s="99">
        <v>104</v>
      </c>
      <c r="E144" s="82"/>
      <c r="F144" s="82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</row>
    <row r="145" spans="1:23" ht="72.75" customHeight="1" x14ac:dyDescent="0.25">
      <c r="A145" s="37" t="s">
        <v>315</v>
      </c>
      <c r="B145" s="35" t="s">
        <v>166</v>
      </c>
      <c r="C145" s="35"/>
      <c r="D145" s="99">
        <f>D146</f>
        <v>576</v>
      </c>
      <c r="E145" s="82"/>
      <c r="F145" s="82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</row>
    <row r="146" spans="1:23" ht="60" x14ac:dyDescent="0.25">
      <c r="A146" s="49" t="s">
        <v>111</v>
      </c>
      <c r="B146" s="35" t="s">
        <v>166</v>
      </c>
      <c r="C146" s="35">
        <v>100</v>
      </c>
      <c r="D146" s="99">
        <v>576</v>
      </c>
      <c r="E146" s="82"/>
      <c r="F146" s="82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</row>
    <row r="147" spans="1:23" ht="63.75" customHeight="1" x14ac:dyDescent="0.25">
      <c r="A147" s="36" t="s">
        <v>316</v>
      </c>
      <c r="B147" s="35" t="s">
        <v>227</v>
      </c>
      <c r="C147" s="35"/>
      <c r="D147" s="99">
        <f>D148+D149</f>
        <v>14</v>
      </c>
      <c r="E147" s="82"/>
      <c r="F147" s="82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</row>
    <row r="148" spans="1:23" ht="60" x14ac:dyDescent="0.25">
      <c r="A148" s="49" t="s">
        <v>111</v>
      </c>
      <c r="B148" s="35" t="s">
        <v>227</v>
      </c>
      <c r="C148" s="35">
        <v>100</v>
      </c>
      <c r="D148" s="99">
        <v>9</v>
      </c>
      <c r="E148" s="82"/>
      <c r="F148" s="82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</row>
    <row r="149" spans="1:23" ht="30" x14ac:dyDescent="0.25">
      <c r="A149" s="37" t="s">
        <v>109</v>
      </c>
      <c r="B149" s="35" t="s">
        <v>227</v>
      </c>
      <c r="C149" s="35">
        <v>200</v>
      </c>
      <c r="D149" s="99">
        <v>5</v>
      </c>
      <c r="E149" s="82"/>
      <c r="F149" s="82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</row>
    <row r="150" spans="1:23" ht="59.25" customHeight="1" x14ac:dyDescent="0.25">
      <c r="A150" s="37" t="s">
        <v>317</v>
      </c>
      <c r="B150" s="35" t="s">
        <v>171</v>
      </c>
      <c r="C150" s="35"/>
      <c r="D150" s="99">
        <f>D151</f>
        <v>5.8</v>
      </c>
      <c r="E150" s="82"/>
      <c r="F150" s="82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</row>
    <row r="151" spans="1:23" ht="60" x14ac:dyDescent="0.25">
      <c r="A151" s="49" t="s">
        <v>111</v>
      </c>
      <c r="B151" s="35" t="s">
        <v>171</v>
      </c>
      <c r="C151" s="35">
        <v>100</v>
      </c>
      <c r="D151" s="99">
        <v>5.8</v>
      </c>
      <c r="E151" s="82"/>
      <c r="F151" s="8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</row>
    <row r="152" spans="1:23" ht="65.25" customHeight="1" x14ac:dyDescent="0.25">
      <c r="A152" s="36" t="s">
        <v>318</v>
      </c>
      <c r="B152" s="35" t="s">
        <v>228</v>
      </c>
      <c r="C152" s="35"/>
      <c r="D152" s="99">
        <f>D153+D154</f>
        <v>0.2</v>
      </c>
      <c r="E152" s="82"/>
      <c r="F152" s="82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</row>
    <row r="153" spans="1:23" ht="63" customHeight="1" x14ac:dyDescent="0.25">
      <c r="A153" s="49" t="s">
        <v>111</v>
      </c>
      <c r="B153" s="35" t="s">
        <v>228</v>
      </c>
      <c r="C153" s="35">
        <v>100</v>
      </c>
      <c r="D153" s="99">
        <v>0.1</v>
      </c>
      <c r="E153" s="82"/>
      <c r="F153" s="82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</row>
    <row r="154" spans="1:23" ht="30" x14ac:dyDescent="0.25">
      <c r="A154" s="37" t="s">
        <v>109</v>
      </c>
      <c r="B154" s="35" t="s">
        <v>229</v>
      </c>
      <c r="C154" s="35">
        <v>200</v>
      </c>
      <c r="D154" s="99">
        <v>0.1</v>
      </c>
      <c r="E154" s="82"/>
      <c r="F154" s="82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</row>
    <row r="155" spans="1:23" ht="60" x14ac:dyDescent="0.25">
      <c r="A155" s="34" t="s">
        <v>290</v>
      </c>
      <c r="B155" s="59" t="s">
        <v>259</v>
      </c>
      <c r="C155" s="40"/>
      <c r="D155" s="99">
        <f>D156</f>
        <v>20.8</v>
      </c>
      <c r="E155" s="82"/>
      <c r="F155" s="8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</row>
    <row r="156" spans="1:23" ht="64.5" customHeight="1" x14ac:dyDescent="0.25">
      <c r="A156" s="34" t="s">
        <v>268</v>
      </c>
      <c r="B156" s="35" t="s">
        <v>283</v>
      </c>
      <c r="C156" s="40"/>
      <c r="D156" s="99">
        <f>D157</f>
        <v>20.8</v>
      </c>
      <c r="E156" s="82"/>
      <c r="F156" s="82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</row>
    <row r="157" spans="1:23" ht="30" x14ac:dyDescent="0.25">
      <c r="A157" s="34" t="s">
        <v>109</v>
      </c>
      <c r="B157" s="35" t="s">
        <v>283</v>
      </c>
      <c r="C157" s="40" t="s">
        <v>130</v>
      </c>
      <c r="D157" s="99">
        <v>20.8</v>
      </c>
      <c r="E157" s="82"/>
      <c r="F157" s="82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</row>
    <row r="158" spans="1:23" ht="45" x14ac:dyDescent="0.25">
      <c r="A158" s="56" t="s">
        <v>319</v>
      </c>
      <c r="B158" s="58" t="s">
        <v>321</v>
      </c>
      <c r="C158" s="58"/>
      <c r="D158" s="101">
        <f>D159+D161+D163</f>
        <v>495.5</v>
      </c>
      <c r="E158" s="86"/>
      <c r="F158" s="86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</row>
    <row r="159" spans="1:23" ht="30" x14ac:dyDescent="0.25">
      <c r="A159" s="34" t="s">
        <v>320</v>
      </c>
      <c r="B159" s="40" t="s">
        <v>322</v>
      </c>
      <c r="C159" s="40"/>
      <c r="D159" s="100">
        <f>D160</f>
        <v>326</v>
      </c>
      <c r="E159" s="85"/>
      <c r="F159" s="85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</row>
    <row r="160" spans="1:23" ht="30" x14ac:dyDescent="0.25">
      <c r="A160" s="36" t="s">
        <v>109</v>
      </c>
      <c r="B160" s="40" t="s">
        <v>322</v>
      </c>
      <c r="C160" s="40" t="s">
        <v>130</v>
      </c>
      <c r="D160" s="100">
        <f>I160+J160</f>
        <v>326</v>
      </c>
      <c r="E160" s="85"/>
      <c r="F160" s="85"/>
      <c r="G160" s="73"/>
      <c r="H160" s="73"/>
      <c r="I160" s="73">
        <v>26</v>
      </c>
      <c r="J160" s="73">
        <v>300</v>
      </c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</row>
    <row r="161" spans="1:23" ht="67.5" customHeight="1" x14ac:dyDescent="0.25">
      <c r="A161" s="36" t="s">
        <v>325</v>
      </c>
      <c r="B161" s="35" t="s">
        <v>323</v>
      </c>
      <c r="C161" s="40"/>
      <c r="D161" s="100">
        <f>D162</f>
        <v>161</v>
      </c>
      <c r="E161" s="85"/>
      <c r="F161" s="85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</row>
    <row r="162" spans="1:23" ht="30" x14ac:dyDescent="0.25">
      <c r="A162" s="36" t="s">
        <v>109</v>
      </c>
      <c r="B162" s="35" t="s">
        <v>323</v>
      </c>
      <c r="C162" s="40" t="s">
        <v>130</v>
      </c>
      <c r="D162" s="100">
        <v>161</v>
      </c>
      <c r="E162" s="85"/>
      <c r="F162" s="85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</row>
    <row r="163" spans="1:23" ht="60" x14ac:dyDescent="0.25">
      <c r="A163" s="36" t="s">
        <v>326</v>
      </c>
      <c r="B163" s="35" t="s">
        <v>324</v>
      </c>
      <c r="C163" s="40"/>
      <c r="D163" s="100">
        <f>D164</f>
        <v>8.5</v>
      </c>
      <c r="E163" s="85"/>
      <c r="F163" s="85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</row>
    <row r="164" spans="1:23" ht="30" x14ac:dyDescent="0.25">
      <c r="A164" s="36" t="s">
        <v>109</v>
      </c>
      <c r="B164" s="35" t="s">
        <v>324</v>
      </c>
      <c r="C164" s="40" t="s">
        <v>130</v>
      </c>
      <c r="D164" s="100">
        <v>8.5</v>
      </c>
      <c r="E164" s="85"/>
      <c r="F164" s="85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</row>
    <row r="165" spans="1:23" ht="57" x14ac:dyDescent="0.25">
      <c r="A165" s="54" t="s">
        <v>299</v>
      </c>
      <c r="B165" s="44" t="s">
        <v>65</v>
      </c>
      <c r="C165" s="44"/>
      <c r="D165" s="97">
        <f>D166+D229</f>
        <v>93297</v>
      </c>
      <c r="E165" s="80"/>
      <c r="F165" s="80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</row>
    <row r="166" spans="1:23" ht="45" x14ac:dyDescent="0.25">
      <c r="A166" s="47" t="s">
        <v>210</v>
      </c>
      <c r="B166" s="48" t="s">
        <v>66</v>
      </c>
      <c r="C166" s="48"/>
      <c r="D166" s="98">
        <f>D167+D206</f>
        <v>90994.3</v>
      </c>
      <c r="E166" s="81"/>
      <c r="F166" s="81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</row>
    <row r="167" spans="1:23" ht="45" x14ac:dyDescent="0.25">
      <c r="A167" s="49" t="s">
        <v>16</v>
      </c>
      <c r="B167" s="35" t="s">
        <v>67</v>
      </c>
      <c r="C167" s="35"/>
      <c r="D167" s="99">
        <f>D168+D170+D172+D174+D176+D178+D180+D184+D186+D188+D190+D194+D196+D204+D182+D198+D200+D192+D202</f>
        <v>89379.199999999997</v>
      </c>
      <c r="E167" s="82"/>
      <c r="F167" s="82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</row>
    <row r="168" spans="1:23" x14ac:dyDescent="0.25">
      <c r="A168" s="34" t="s">
        <v>331</v>
      </c>
      <c r="B168" s="35" t="s">
        <v>334</v>
      </c>
      <c r="C168" s="35"/>
      <c r="D168" s="100">
        <f>D169</f>
        <v>10500</v>
      </c>
      <c r="E168" s="85"/>
      <c r="F168" s="85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</row>
    <row r="169" spans="1:23" ht="30" x14ac:dyDescent="0.25">
      <c r="A169" s="34" t="s">
        <v>109</v>
      </c>
      <c r="B169" s="35" t="s">
        <v>334</v>
      </c>
      <c r="C169" s="35">
        <v>200</v>
      </c>
      <c r="D169" s="100">
        <f>I169+J169</f>
        <v>10500</v>
      </c>
      <c r="E169" s="85"/>
      <c r="F169" s="85"/>
      <c r="G169" s="73"/>
      <c r="H169" s="73"/>
      <c r="I169" s="73">
        <v>7500</v>
      </c>
      <c r="J169" s="73">
        <v>3000</v>
      </c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</row>
    <row r="170" spans="1:23" ht="30" x14ac:dyDescent="0.25">
      <c r="A170" s="50" t="s">
        <v>332</v>
      </c>
      <c r="B170" s="35" t="s">
        <v>335</v>
      </c>
      <c r="C170" s="35"/>
      <c r="D170" s="100">
        <f>D171</f>
        <v>1558</v>
      </c>
      <c r="E170" s="85"/>
      <c r="F170" s="85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</row>
    <row r="171" spans="1:23" ht="30" x14ac:dyDescent="0.25">
      <c r="A171" s="34" t="s">
        <v>109</v>
      </c>
      <c r="B171" s="35" t="s">
        <v>335</v>
      </c>
      <c r="C171" s="35">
        <v>200</v>
      </c>
      <c r="D171" s="100">
        <f>I171+J171+L171</f>
        <v>1558</v>
      </c>
      <c r="E171" s="85"/>
      <c r="F171" s="85"/>
      <c r="G171" s="73"/>
      <c r="H171" s="73"/>
      <c r="I171" s="73">
        <v>500</v>
      </c>
      <c r="J171" s="73">
        <v>900</v>
      </c>
      <c r="K171" s="73"/>
      <c r="L171" s="73">
        <v>158</v>
      </c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</row>
    <row r="172" spans="1:23" x14ac:dyDescent="0.25">
      <c r="A172" s="34" t="s">
        <v>333</v>
      </c>
      <c r="B172" s="35" t="s">
        <v>336</v>
      </c>
      <c r="C172" s="35"/>
      <c r="D172" s="100">
        <f>D173</f>
        <v>1520</v>
      </c>
      <c r="E172" s="85"/>
      <c r="F172" s="85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</row>
    <row r="173" spans="1:23" ht="30" x14ac:dyDescent="0.25">
      <c r="A173" s="34" t="s">
        <v>109</v>
      </c>
      <c r="B173" s="35" t="s">
        <v>336</v>
      </c>
      <c r="C173" s="35">
        <v>200</v>
      </c>
      <c r="D173" s="100">
        <f>I173+J173+U173</f>
        <v>1520</v>
      </c>
      <c r="E173" s="85"/>
      <c r="F173" s="85"/>
      <c r="G173" s="73"/>
      <c r="H173" s="73"/>
      <c r="I173" s="73">
        <v>500</v>
      </c>
      <c r="J173" s="73">
        <v>800</v>
      </c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>
        <v>220</v>
      </c>
      <c r="V173" s="73"/>
      <c r="W173" s="73"/>
    </row>
    <row r="174" spans="1:23" ht="30" x14ac:dyDescent="0.25">
      <c r="A174" s="34" t="s">
        <v>393</v>
      </c>
      <c r="B174" s="35" t="s">
        <v>337</v>
      </c>
      <c r="C174" s="35"/>
      <c r="D174" s="100">
        <f>D175</f>
        <v>3923.2</v>
      </c>
      <c r="E174" s="85"/>
      <c r="F174" s="85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</row>
    <row r="175" spans="1:23" ht="30" x14ac:dyDescent="0.25">
      <c r="A175" s="34" t="s">
        <v>109</v>
      </c>
      <c r="B175" s="35" t="s">
        <v>337</v>
      </c>
      <c r="C175" s="35">
        <v>200</v>
      </c>
      <c r="D175" s="100">
        <f>G175+H175+J175+L175+S175+T175+U175</f>
        <v>3923.2</v>
      </c>
      <c r="E175" s="85"/>
      <c r="F175" s="85"/>
      <c r="G175" s="73">
        <v>411</v>
      </c>
      <c r="H175" s="73">
        <v>-62</v>
      </c>
      <c r="I175" s="73"/>
      <c r="J175" s="73">
        <v>860</v>
      </c>
      <c r="K175" s="73"/>
      <c r="L175" s="73">
        <v>650</v>
      </c>
      <c r="M175" s="73"/>
      <c r="N175" s="73"/>
      <c r="O175" s="73"/>
      <c r="P175" s="73"/>
      <c r="Q175" s="73"/>
      <c r="R175" s="73"/>
      <c r="S175" s="73">
        <v>134.19999999999999</v>
      </c>
      <c r="T175" s="73">
        <v>1450</v>
      </c>
      <c r="U175" s="73">
        <v>480</v>
      </c>
      <c r="V175" s="73"/>
      <c r="W175" s="73"/>
    </row>
    <row r="176" spans="1:23" ht="45" x14ac:dyDescent="0.25">
      <c r="A176" s="34" t="s">
        <v>394</v>
      </c>
      <c r="B176" s="35" t="s">
        <v>338</v>
      </c>
      <c r="C176" s="35"/>
      <c r="D176" s="100">
        <f>D177</f>
        <v>599.1</v>
      </c>
      <c r="E176" s="85"/>
      <c r="F176" s="85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</row>
    <row r="177" spans="1:23" ht="30" x14ac:dyDescent="0.25">
      <c r="A177" s="34" t="s">
        <v>109</v>
      </c>
      <c r="B177" s="35" t="s">
        <v>338</v>
      </c>
      <c r="C177" s="35">
        <v>200</v>
      </c>
      <c r="D177" s="100">
        <f>G177+H177+L177+S177+U177</f>
        <v>599.1</v>
      </c>
      <c r="E177" s="85"/>
      <c r="F177" s="85"/>
      <c r="G177" s="73">
        <v>700</v>
      </c>
      <c r="H177" s="73">
        <v>101</v>
      </c>
      <c r="I177" s="73"/>
      <c r="J177" s="73"/>
      <c r="K177" s="73"/>
      <c r="L177" s="73">
        <v>-650</v>
      </c>
      <c r="M177" s="73"/>
      <c r="N177" s="73"/>
      <c r="O177" s="73"/>
      <c r="P177" s="73"/>
      <c r="Q177" s="73"/>
      <c r="R177" s="73"/>
      <c r="S177" s="73">
        <v>50</v>
      </c>
      <c r="T177" s="73"/>
      <c r="U177" s="73">
        <v>398.1</v>
      </c>
      <c r="V177" s="73"/>
      <c r="W177" s="73"/>
    </row>
    <row r="178" spans="1:23" ht="30" x14ac:dyDescent="0.25">
      <c r="A178" s="37" t="s">
        <v>340</v>
      </c>
      <c r="B178" s="35" t="s">
        <v>339</v>
      </c>
      <c r="C178" s="35"/>
      <c r="D178" s="100">
        <f>D179</f>
        <v>593</v>
      </c>
      <c r="E178" s="85"/>
      <c r="F178" s="85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</row>
    <row r="179" spans="1:23" ht="30" x14ac:dyDescent="0.25">
      <c r="A179" s="34" t="s">
        <v>109</v>
      </c>
      <c r="B179" s="35" t="s">
        <v>339</v>
      </c>
      <c r="C179" s="35">
        <v>200</v>
      </c>
      <c r="D179" s="100">
        <v>593</v>
      </c>
      <c r="E179" s="85"/>
      <c r="F179" s="85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</row>
    <row r="180" spans="1:23" ht="66.75" customHeight="1" x14ac:dyDescent="0.25">
      <c r="A180" s="34" t="s">
        <v>450</v>
      </c>
      <c r="B180" s="35" t="s">
        <v>245</v>
      </c>
      <c r="C180" s="35"/>
      <c r="D180" s="99">
        <f>D181</f>
        <v>34868</v>
      </c>
      <c r="E180" s="82"/>
      <c r="F180" s="82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</row>
    <row r="181" spans="1:23" ht="30" x14ac:dyDescent="0.25">
      <c r="A181" s="37" t="s">
        <v>109</v>
      </c>
      <c r="B181" s="35" t="s">
        <v>245</v>
      </c>
      <c r="C181" s="35">
        <v>200</v>
      </c>
      <c r="D181" s="99">
        <f>E181+F181+H181+S181+U181</f>
        <v>34868</v>
      </c>
      <c r="E181" s="87">
        <v>10000</v>
      </c>
      <c r="F181" s="87">
        <v>6168</v>
      </c>
      <c r="G181" s="73"/>
      <c r="H181" s="73">
        <v>5200</v>
      </c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>
        <v>11500</v>
      </c>
      <c r="T181" s="73"/>
      <c r="U181" s="73">
        <v>2000</v>
      </c>
      <c r="V181" s="73"/>
      <c r="W181" s="73"/>
    </row>
    <row r="182" spans="1:23" ht="60" x14ac:dyDescent="0.25">
      <c r="A182" s="34" t="s">
        <v>398</v>
      </c>
      <c r="B182" s="35" t="s">
        <v>405</v>
      </c>
      <c r="C182" s="35"/>
      <c r="D182" s="99">
        <f>D183</f>
        <v>11759</v>
      </c>
      <c r="E182" s="87"/>
      <c r="F182" s="87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</row>
    <row r="183" spans="1:23" ht="30" x14ac:dyDescent="0.25">
      <c r="A183" s="34" t="s">
        <v>109</v>
      </c>
      <c r="B183" s="35" t="s">
        <v>405</v>
      </c>
      <c r="C183" s="35">
        <v>200</v>
      </c>
      <c r="D183" s="99">
        <f>K183+L183</f>
        <v>11759</v>
      </c>
      <c r="E183" s="87"/>
      <c r="F183" s="87"/>
      <c r="G183" s="73"/>
      <c r="H183" s="73"/>
      <c r="I183" s="73"/>
      <c r="J183" s="73"/>
      <c r="K183" s="73">
        <v>0</v>
      </c>
      <c r="L183" s="73">
        <v>11759</v>
      </c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</row>
    <row r="184" spans="1:23" ht="87.75" customHeight="1" x14ac:dyDescent="0.25">
      <c r="A184" s="34" t="s">
        <v>359</v>
      </c>
      <c r="B184" s="35" t="s">
        <v>247</v>
      </c>
      <c r="C184" s="35"/>
      <c r="D184" s="99">
        <f>D185</f>
        <v>4784.2000000000007</v>
      </c>
      <c r="E184" s="87"/>
      <c r="F184" s="87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</row>
    <row r="185" spans="1:23" ht="30" x14ac:dyDescent="0.25">
      <c r="A185" s="37" t="s">
        <v>109</v>
      </c>
      <c r="B185" s="35" t="s">
        <v>247</v>
      </c>
      <c r="C185" s="35">
        <v>200</v>
      </c>
      <c r="D185" s="99">
        <f>E185+F185+L185+R185+S185+T185+U185</f>
        <v>4784.2000000000007</v>
      </c>
      <c r="E185" s="87">
        <v>1213</v>
      </c>
      <c r="F185" s="87">
        <v>1206.8</v>
      </c>
      <c r="G185" s="73"/>
      <c r="H185" s="73"/>
      <c r="I185" s="73"/>
      <c r="J185" s="73"/>
      <c r="K185" s="73"/>
      <c r="L185" s="73">
        <v>400</v>
      </c>
      <c r="M185" s="73"/>
      <c r="N185" s="73"/>
      <c r="O185" s="73"/>
      <c r="P185" s="73"/>
      <c r="Q185" s="73"/>
      <c r="R185" s="73">
        <v>276</v>
      </c>
      <c r="S185" s="73">
        <v>118</v>
      </c>
      <c r="T185" s="73">
        <v>570.4</v>
      </c>
      <c r="U185" s="73">
        <v>1000</v>
      </c>
      <c r="V185" s="73"/>
      <c r="W185" s="73"/>
    </row>
    <row r="186" spans="1:23" ht="45" x14ac:dyDescent="0.25">
      <c r="A186" s="37" t="s">
        <v>286</v>
      </c>
      <c r="B186" s="35" t="s">
        <v>260</v>
      </c>
      <c r="C186" s="35"/>
      <c r="D186" s="99">
        <f>D187</f>
        <v>860</v>
      </c>
      <c r="E186" s="82"/>
      <c r="F186" s="82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</row>
    <row r="187" spans="1:23" ht="30" x14ac:dyDescent="0.25">
      <c r="A187" s="37" t="s">
        <v>109</v>
      </c>
      <c r="B187" s="35" t="s">
        <v>260</v>
      </c>
      <c r="C187" s="35">
        <v>200</v>
      </c>
      <c r="D187" s="99">
        <v>860</v>
      </c>
      <c r="E187" s="82"/>
      <c r="F187" s="82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</row>
    <row r="188" spans="1:23" ht="90" x14ac:dyDescent="0.25">
      <c r="A188" s="36" t="s">
        <v>346</v>
      </c>
      <c r="B188" s="35" t="s">
        <v>68</v>
      </c>
      <c r="C188" s="35"/>
      <c r="D188" s="99">
        <f>D189</f>
        <v>250</v>
      </c>
      <c r="E188" s="82"/>
      <c r="F188" s="82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</row>
    <row r="189" spans="1:23" ht="30" x14ac:dyDescent="0.25">
      <c r="A189" s="37" t="s">
        <v>109</v>
      </c>
      <c r="B189" s="35" t="s">
        <v>68</v>
      </c>
      <c r="C189" s="35">
        <v>200</v>
      </c>
      <c r="D189" s="99">
        <v>250</v>
      </c>
      <c r="E189" s="82"/>
      <c r="F189" s="82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</row>
    <row r="190" spans="1:23" ht="36.75" customHeight="1" x14ac:dyDescent="0.25">
      <c r="A190" s="36" t="s">
        <v>347</v>
      </c>
      <c r="B190" s="35" t="s">
        <v>230</v>
      </c>
      <c r="C190" s="35"/>
      <c r="D190" s="99">
        <f>D191</f>
        <v>488.50000000000006</v>
      </c>
      <c r="E190" s="82"/>
      <c r="F190" s="82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</row>
    <row r="191" spans="1:23" ht="30" x14ac:dyDescent="0.25">
      <c r="A191" s="37" t="s">
        <v>109</v>
      </c>
      <c r="B191" s="35" t="s">
        <v>230</v>
      </c>
      <c r="C191" s="35">
        <v>200</v>
      </c>
      <c r="D191" s="99">
        <f>I191+J191+U191</f>
        <v>488.50000000000006</v>
      </c>
      <c r="E191" s="82"/>
      <c r="F191" s="82"/>
      <c r="G191" s="73"/>
      <c r="H191" s="73"/>
      <c r="I191" s="73">
        <v>922</v>
      </c>
      <c r="J191" s="73">
        <v>-0.3</v>
      </c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>
        <v>-433.2</v>
      </c>
      <c r="V191" s="73"/>
      <c r="W191" s="73"/>
    </row>
    <row r="192" spans="1:23" ht="60" x14ac:dyDescent="0.25">
      <c r="A192" s="34" t="s">
        <v>407</v>
      </c>
      <c r="B192" s="35" t="s">
        <v>408</v>
      </c>
      <c r="C192" s="35"/>
      <c r="D192" s="99">
        <f>D193</f>
        <v>14250</v>
      </c>
      <c r="E192" s="82"/>
      <c r="F192" s="82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/>
      <c r="W192" s="73"/>
    </row>
    <row r="193" spans="1:23" ht="30" x14ac:dyDescent="0.25">
      <c r="A193" s="34" t="s">
        <v>138</v>
      </c>
      <c r="B193" s="35" t="s">
        <v>408</v>
      </c>
      <c r="C193" s="35">
        <v>400</v>
      </c>
      <c r="D193" s="99">
        <f>M193+N193</f>
        <v>14250</v>
      </c>
      <c r="E193" s="82"/>
      <c r="F193" s="82"/>
      <c r="G193" s="73"/>
      <c r="H193" s="73"/>
      <c r="I193" s="73"/>
      <c r="J193" s="73"/>
      <c r="K193" s="73"/>
      <c r="L193" s="73"/>
      <c r="M193" s="73">
        <v>0</v>
      </c>
      <c r="N193" s="73">
        <v>14250</v>
      </c>
      <c r="O193" s="73"/>
      <c r="P193" s="73"/>
      <c r="Q193" s="73"/>
      <c r="R193" s="73"/>
      <c r="S193" s="73"/>
      <c r="T193" s="73"/>
      <c r="U193" s="73"/>
      <c r="V193" s="73"/>
      <c r="W193" s="73"/>
    </row>
    <row r="194" spans="1:23" ht="30" x14ac:dyDescent="0.25">
      <c r="A194" s="49" t="s">
        <v>98</v>
      </c>
      <c r="B194" s="35" t="s">
        <v>69</v>
      </c>
      <c r="C194" s="35"/>
      <c r="D194" s="99">
        <f>D195</f>
        <v>653.6</v>
      </c>
      <c r="E194" s="82"/>
      <c r="F194" s="82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</row>
    <row r="195" spans="1:23" x14ac:dyDescent="0.25">
      <c r="A195" s="37" t="s">
        <v>112</v>
      </c>
      <c r="B195" s="35" t="s">
        <v>69</v>
      </c>
      <c r="C195" s="35">
        <v>800</v>
      </c>
      <c r="D195" s="99">
        <f>E195+R195+S195</f>
        <v>653.6</v>
      </c>
      <c r="E195" s="82">
        <v>1000</v>
      </c>
      <c r="F195" s="82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73">
        <v>-276</v>
      </c>
      <c r="S195" s="73">
        <v>-70.400000000000006</v>
      </c>
      <c r="T195" s="73"/>
      <c r="U195" s="73"/>
      <c r="V195" s="73"/>
      <c r="W195" s="73"/>
    </row>
    <row r="196" spans="1:23" ht="30" x14ac:dyDescent="0.25">
      <c r="A196" s="49" t="s">
        <v>99</v>
      </c>
      <c r="B196" s="35" t="s">
        <v>70</v>
      </c>
      <c r="C196" s="35"/>
      <c r="D196" s="99">
        <f>D197</f>
        <v>800</v>
      </c>
      <c r="E196" s="82"/>
      <c r="F196" s="82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</row>
    <row r="197" spans="1:23" x14ac:dyDescent="0.25">
      <c r="A197" s="37" t="s">
        <v>112</v>
      </c>
      <c r="B197" s="35" t="s">
        <v>70</v>
      </c>
      <c r="C197" s="35">
        <v>800</v>
      </c>
      <c r="D197" s="99">
        <v>800</v>
      </c>
      <c r="E197" s="82"/>
      <c r="F197" s="82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3"/>
      <c r="W197" s="73"/>
    </row>
    <row r="198" spans="1:23" s="38" customFormat="1" ht="90" x14ac:dyDescent="0.25">
      <c r="A198" s="34" t="s">
        <v>329</v>
      </c>
      <c r="B198" s="35" t="s">
        <v>330</v>
      </c>
      <c r="C198" s="35"/>
      <c r="D198" s="99">
        <f>D199</f>
        <v>250</v>
      </c>
      <c r="E198" s="82"/>
      <c r="F198" s="82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</row>
    <row r="199" spans="1:23" s="38" customFormat="1" ht="30" x14ac:dyDescent="0.25">
      <c r="A199" s="37" t="s">
        <v>109</v>
      </c>
      <c r="B199" s="35" t="s">
        <v>330</v>
      </c>
      <c r="C199" s="35">
        <v>200</v>
      </c>
      <c r="D199" s="99">
        <f>G199+H199</f>
        <v>250</v>
      </c>
      <c r="E199" s="82"/>
      <c r="F199" s="82"/>
      <c r="G199" s="73">
        <v>125</v>
      </c>
      <c r="H199" s="73">
        <v>125</v>
      </c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/>
      <c r="W199" s="73"/>
    </row>
    <row r="200" spans="1:23" s="38" customFormat="1" ht="30" x14ac:dyDescent="0.25">
      <c r="A200" s="34" t="s">
        <v>348</v>
      </c>
      <c r="B200" s="35" t="s">
        <v>327</v>
      </c>
      <c r="C200" s="35"/>
      <c r="D200" s="99">
        <f>D201</f>
        <v>54.300000000000004</v>
      </c>
      <c r="E200" s="82"/>
      <c r="F200" s="82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</row>
    <row r="201" spans="1:23" s="38" customFormat="1" ht="30" x14ac:dyDescent="0.25">
      <c r="A201" s="34" t="s">
        <v>109</v>
      </c>
      <c r="B201" s="35" t="s">
        <v>327</v>
      </c>
      <c r="C201" s="35">
        <v>200</v>
      </c>
      <c r="D201" s="99">
        <f>E201+U201</f>
        <v>54.300000000000004</v>
      </c>
      <c r="E201" s="82">
        <v>102.4</v>
      </c>
      <c r="F201" s="82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>
        <v>-48.1</v>
      </c>
      <c r="V201" s="73"/>
      <c r="W201" s="73"/>
    </row>
    <row r="202" spans="1:23" s="38" customFormat="1" ht="45" x14ac:dyDescent="0.25">
      <c r="A202" s="34" t="s">
        <v>409</v>
      </c>
      <c r="B202" s="35" t="s">
        <v>410</v>
      </c>
      <c r="C202" s="35"/>
      <c r="D202" s="99">
        <f>D203</f>
        <v>750</v>
      </c>
      <c r="E202" s="82"/>
      <c r="F202" s="82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</row>
    <row r="203" spans="1:23" s="38" customFormat="1" ht="30" x14ac:dyDescent="0.25">
      <c r="A203" s="34" t="s">
        <v>138</v>
      </c>
      <c r="B203" s="35" t="s">
        <v>410</v>
      </c>
      <c r="C203" s="35">
        <v>400</v>
      </c>
      <c r="D203" s="99">
        <f>M203+N203</f>
        <v>750</v>
      </c>
      <c r="E203" s="82"/>
      <c r="F203" s="82"/>
      <c r="G203" s="73"/>
      <c r="H203" s="73"/>
      <c r="I203" s="73"/>
      <c r="J203" s="73"/>
      <c r="K203" s="73"/>
      <c r="L203" s="73"/>
      <c r="M203" s="73">
        <v>0</v>
      </c>
      <c r="N203" s="73">
        <v>750</v>
      </c>
      <c r="O203" s="73"/>
      <c r="P203" s="73"/>
      <c r="Q203" s="73"/>
      <c r="R203" s="73"/>
      <c r="S203" s="73"/>
      <c r="T203" s="73"/>
      <c r="U203" s="73"/>
      <c r="V203" s="73"/>
      <c r="W203" s="73"/>
    </row>
    <row r="204" spans="1:23" ht="83.25" customHeight="1" x14ac:dyDescent="0.25">
      <c r="A204" s="34" t="s">
        <v>349</v>
      </c>
      <c r="B204" s="35" t="s">
        <v>226</v>
      </c>
      <c r="C204" s="35"/>
      <c r="D204" s="99">
        <f>D205</f>
        <v>918.30000000000007</v>
      </c>
      <c r="E204" s="82"/>
      <c r="F204" s="82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/>
      <c r="W204" s="73"/>
    </row>
    <row r="205" spans="1:23" ht="32.25" customHeight="1" x14ac:dyDescent="0.25">
      <c r="A205" s="34" t="s">
        <v>109</v>
      </c>
      <c r="B205" s="35" t="s">
        <v>226</v>
      </c>
      <c r="C205" s="35">
        <v>200</v>
      </c>
      <c r="D205" s="99">
        <f>G205+H205</f>
        <v>918.30000000000007</v>
      </c>
      <c r="E205" s="82"/>
      <c r="F205" s="82"/>
      <c r="G205" s="73">
        <v>306.10000000000002</v>
      </c>
      <c r="H205" s="73">
        <v>612.20000000000005</v>
      </c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3"/>
      <c r="W205" s="73"/>
    </row>
    <row r="206" spans="1:23" ht="45" x14ac:dyDescent="0.25">
      <c r="A206" s="37" t="s">
        <v>422</v>
      </c>
      <c r="B206" s="35" t="s">
        <v>270</v>
      </c>
      <c r="C206" s="35"/>
      <c r="D206" s="99">
        <f>D207+D209+D211+D213+D215+D217+D219+D221+D223+D225+D227</f>
        <v>1615.1</v>
      </c>
      <c r="E206" s="82"/>
      <c r="F206" s="82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</row>
    <row r="207" spans="1:23" ht="75" x14ac:dyDescent="0.25">
      <c r="A207" s="34" t="s">
        <v>412</v>
      </c>
      <c r="B207" s="35" t="s">
        <v>423</v>
      </c>
      <c r="C207" s="35"/>
      <c r="D207" s="99">
        <f>D208</f>
        <v>6</v>
      </c>
      <c r="E207" s="82"/>
      <c r="F207" s="82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</row>
    <row r="208" spans="1:23" ht="30" x14ac:dyDescent="0.25">
      <c r="A208" s="34" t="s">
        <v>109</v>
      </c>
      <c r="B208" s="35" t="s">
        <v>423</v>
      </c>
      <c r="C208" s="35">
        <v>200</v>
      </c>
      <c r="D208" s="99">
        <f>P208</f>
        <v>6</v>
      </c>
      <c r="E208" s="82"/>
      <c r="F208" s="82"/>
      <c r="G208" s="73"/>
      <c r="H208" s="73"/>
      <c r="I208" s="73"/>
      <c r="J208" s="73"/>
      <c r="K208" s="73"/>
      <c r="L208" s="73"/>
      <c r="M208" s="73"/>
      <c r="N208" s="73"/>
      <c r="O208" s="73"/>
      <c r="P208" s="73">
        <v>6</v>
      </c>
      <c r="Q208" s="73"/>
      <c r="R208" s="73"/>
      <c r="S208" s="73"/>
      <c r="T208" s="73"/>
      <c r="U208" s="73"/>
      <c r="V208" s="73"/>
      <c r="W208" s="73"/>
    </row>
    <row r="209" spans="1:23" ht="75" x14ac:dyDescent="0.25">
      <c r="A209" s="34" t="s">
        <v>413</v>
      </c>
      <c r="B209" s="35" t="s">
        <v>424</v>
      </c>
      <c r="C209" s="35"/>
      <c r="D209" s="99">
        <f>D210</f>
        <v>20</v>
      </c>
      <c r="E209" s="82"/>
      <c r="F209" s="82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</row>
    <row r="210" spans="1:23" ht="30" x14ac:dyDescent="0.25">
      <c r="A210" s="34" t="s">
        <v>109</v>
      </c>
      <c r="B210" s="35" t="s">
        <v>424</v>
      </c>
      <c r="C210" s="35">
        <v>200</v>
      </c>
      <c r="D210" s="99">
        <f>P210</f>
        <v>20</v>
      </c>
      <c r="E210" s="82"/>
      <c r="F210" s="82"/>
      <c r="G210" s="73"/>
      <c r="H210" s="73"/>
      <c r="I210" s="73"/>
      <c r="J210" s="73"/>
      <c r="K210" s="73"/>
      <c r="L210" s="73"/>
      <c r="M210" s="73"/>
      <c r="N210" s="73"/>
      <c r="O210" s="73"/>
      <c r="P210" s="73">
        <v>20</v>
      </c>
      <c r="Q210" s="73"/>
      <c r="R210" s="73"/>
      <c r="S210" s="73"/>
      <c r="T210" s="73"/>
      <c r="U210" s="73"/>
      <c r="V210" s="73"/>
      <c r="W210" s="73"/>
    </row>
    <row r="211" spans="1:23" ht="30" x14ac:dyDescent="0.25">
      <c r="A211" s="34" t="s">
        <v>375</v>
      </c>
      <c r="B211" s="35" t="s">
        <v>386</v>
      </c>
      <c r="C211" s="35"/>
      <c r="D211" s="99">
        <f>D212</f>
        <v>250</v>
      </c>
      <c r="E211" s="82"/>
      <c r="F211" s="82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</row>
    <row r="212" spans="1:23" ht="30" x14ac:dyDescent="0.25">
      <c r="A212" s="34" t="s">
        <v>109</v>
      </c>
      <c r="B212" s="35" t="s">
        <v>386</v>
      </c>
      <c r="C212" s="35">
        <v>200</v>
      </c>
      <c r="D212" s="99">
        <f>G212+H212</f>
        <v>250</v>
      </c>
      <c r="E212" s="82"/>
      <c r="F212" s="82"/>
      <c r="G212" s="73">
        <v>0</v>
      </c>
      <c r="H212" s="73">
        <v>250</v>
      </c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</row>
    <row r="213" spans="1:23" ht="75" x14ac:dyDescent="0.25">
      <c r="A213" s="34" t="s">
        <v>414</v>
      </c>
      <c r="B213" s="35" t="s">
        <v>425</v>
      </c>
      <c r="C213" s="35"/>
      <c r="D213" s="99">
        <f>D214</f>
        <v>330</v>
      </c>
      <c r="E213" s="82"/>
      <c r="F213" s="82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</row>
    <row r="214" spans="1:23" ht="33" customHeight="1" x14ac:dyDescent="0.25">
      <c r="A214" s="34" t="s">
        <v>109</v>
      </c>
      <c r="B214" s="35" t="s">
        <v>425</v>
      </c>
      <c r="C214" s="35">
        <v>200</v>
      </c>
      <c r="D214" s="99">
        <f>P214</f>
        <v>330</v>
      </c>
      <c r="E214" s="82"/>
      <c r="F214" s="82"/>
      <c r="G214" s="73"/>
      <c r="H214" s="73"/>
      <c r="I214" s="73"/>
      <c r="J214" s="73"/>
      <c r="K214" s="73"/>
      <c r="L214" s="73"/>
      <c r="M214" s="73"/>
      <c r="N214" s="73"/>
      <c r="O214" s="73"/>
      <c r="P214" s="73">
        <v>330</v>
      </c>
      <c r="Q214" s="73"/>
      <c r="R214" s="73"/>
      <c r="S214" s="73"/>
      <c r="T214" s="73"/>
      <c r="U214" s="73"/>
      <c r="V214" s="73"/>
      <c r="W214" s="73"/>
    </row>
    <row r="215" spans="1:23" ht="75" x14ac:dyDescent="0.25">
      <c r="A215" s="34" t="s">
        <v>415</v>
      </c>
      <c r="B215" s="35" t="s">
        <v>426</v>
      </c>
      <c r="C215" s="35"/>
      <c r="D215" s="99">
        <f>D216</f>
        <v>400</v>
      </c>
      <c r="E215" s="82"/>
      <c r="F215" s="82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</row>
    <row r="216" spans="1:23" ht="31.5" customHeight="1" x14ac:dyDescent="0.25">
      <c r="A216" s="34" t="s">
        <v>109</v>
      </c>
      <c r="B216" s="35" t="s">
        <v>426</v>
      </c>
      <c r="C216" s="35">
        <v>200</v>
      </c>
      <c r="D216" s="99">
        <f>P216</f>
        <v>400</v>
      </c>
      <c r="E216" s="82"/>
      <c r="F216" s="82"/>
      <c r="G216" s="73"/>
      <c r="H216" s="73"/>
      <c r="I216" s="73"/>
      <c r="J216" s="73"/>
      <c r="K216" s="73"/>
      <c r="L216" s="73"/>
      <c r="M216" s="73"/>
      <c r="N216" s="73"/>
      <c r="O216" s="73"/>
      <c r="P216" s="73">
        <v>400</v>
      </c>
      <c r="Q216" s="73"/>
      <c r="R216" s="73"/>
      <c r="S216" s="73"/>
      <c r="T216" s="73"/>
      <c r="U216" s="73"/>
      <c r="V216" s="73"/>
      <c r="W216" s="73"/>
    </row>
    <row r="217" spans="1:23" ht="75" x14ac:dyDescent="0.25">
      <c r="A217" s="34" t="s">
        <v>416</v>
      </c>
      <c r="B217" s="35" t="s">
        <v>427</v>
      </c>
      <c r="C217" s="35"/>
      <c r="D217" s="99">
        <f>D218</f>
        <v>198</v>
      </c>
      <c r="E217" s="82"/>
      <c r="F217" s="82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</row>
    <row r="218" spans="1:23" ht="34.5" customHeight="1" x14ac:dyDescent="0.25">
      <c r="A218" s="34" t="s">
        <v>109</v>
      </c>
      <c r="B218" s="35" t="s">
        <v>427</v>
      </c>
      <c r="C218" s="35">
        <v>200</v>
      </c>
      <c r="D218" s="99">
        <f>P218</f>
        <v>198</v>
      </c>
      <c r="E218" s="82"/>
      <c r="F218" s="82"/>
      <c r="G218" s="73"/>
      <c r="H218" s="73"/>
      <c r="I218" s="73"/>
      <c r="J218" s="73"/>
      <c r="K218" s="73"/>
      <c r="L218" s="73"/>
      <c r="M218" s="73"/>
      <c r="N218" s="73"/>
      <c r="O218" s="73"/>
      <c r="P218" s="73">
        <v>198</v>
      </c>
      <c r="Q218" s="73"/>
      <c r="R218" s="73"/>
      <c r="S218" s="73"/>
      <c r="T218" s="73"/>
      <c r="U218" s="73"/>
      <c r="V218" s="73"/>
      <c r="W218" s="73"/>
    </row>
    <row r="219" spans="1:23" ht="75" x14ac:dyDescent="0.25">
      <c r="A219" s="34" t="s">
        <v>417</v>
      </c>
      <c r="B219" s="35" t="s">
        <v>428</v>
      </c>
      <c r="C219" s="35"/>
      <c r="D219" s="99">
        <f>D220</f>
        <v>396</v>
      </c>
      <c r="E219" s="82"/>
      <c r="F219" s="82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</row>
    <row r="220" spans="1:23" ht="39.75" customHeight="1" x14ac:dyDescent="0.25">
      <c r="A220" s="34" t="s">
        <v>109</v>
      </c>
      <c r="B220" s="35" t="s">
        <v>428</v>
      </c>
      <c r="C220" s="35">
        <v>200</v>
      </c>
      <c r="D220" s="99">
        <f>P220</f>
        <v>396</v>
      </c>
      <c r="E220" s="82"/>
      <c r="F220" s="82"/>
      <c r="G220" s="73"/>
      <c r="H220" s="73"/>
      <c r="I220" s="73"/>
      <c r="J220" s="73"/>
      <c r="K220" s="73"/>
      <c r="L220" s="73"/>
      <c r="M220" s="73"/>
      <c r="N220" s="73"/>
      <c r="O220" s="73"/>
      <c r="P220" s="73">
        <v>396</v>
      </c>
      <c r="Q220" s="73"/>
      <c r="R220" s="73"/>
      <c r="S220" s="73"/>
      <c r="T220" s="73"/>
      <c r="U220" s="73"/>
      <c r="V220" s="73"/>
      <c r="W220" s="73"/>
    </row>
    <row r="221" spans="1:23" ht="75" x14ac:dyDescent="0.25">
      <c r="A221" s="34" t="s">
        <v>420</v>
      </c>
      <c r="B221" s="35" t="s">
        <v>429</v>
      </c>
      <c r="C221" s="35"/>
      <c r="D221" s="99">
        <f>D222</f>
        <v>5</v>
      </c>
      <c r="E221" s="82"/>
      <c r="F221" s="82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</row>
    <row r="222" spans="1:23" ht="30" x14ac:dyDescent="0.25">
      <c r="A222" s="34" t="s">
        <v>109</v>
      </c>
      <c r="B222" s="35" t="s">
        <v>429</v>
      </c>
      <c r="C222" s="35">
        <v>200</v>
      </c>
      <c r="D222" s="99">
        <f>P222</f>
        <v>5</v>
      </c>
      <c r="E222" s="82"/>
      <c r="F222" s="82"/>
      <c r="G222" s="73"/>
      <c r="H222" s="73"/>
      <c r="I222" s="73"/>
      <c r="J222" s="73"/>
      <c r="K222" s="73"/>
      <c r="L222" s="73"/>
      <c r="M222" s="73"/>
      <c r="N222" s="73"/>
      <c r="O222" s="73"/>
      <c r="P222" s="73">
        <v>5</v>
      </c>
      <c r="Q222" s="73"/>
      <c r="R222" s="73"/>
      <c r="S222" s="73"/>
      <c r="T222" s="73"/>
      <c r="U222" s="73"/>
      <c r="V222" s="73"/>
      <c r="W222" s="73"/>
    </row>
    <row r="223" spans="1:23" ht="75" x14ac:dyDescent="0.25">
      <c r="A223" s="34" t="s">
        <v>421</v>
      </c>
      <c r="B223" s="35" t="s">
        <v>430</v>
      </c>
      <c r="C223" s="35"/>
      <c r="D223" s="99">
        <f>D224</f>
        <v>4.0999999999999996</v>
      </c>
      <c r="E223" s="82"/>
      <c r="F223" s="82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</row>
    <row r="224" spans="1:23" ht="30" x14ac:dyDescent="0.25">
      <c r="A224" s="34" t="s">
        <v>109</v>
      </c>
      <c r="B224" s="35" t="s">
        <v>430</v>
      </c>
      <c r="C224" s="35">
        <v>200</v>
      </c>
      <c r="D224" s="99">
        <f>P224</f>
        <v>4.0999999999999996</v>
      </c>
      <c r="E224" s="82"/>
      <c r="F224" s="82"/>
      <c r="G224" s="73"/>
      <c r="H224" s="73"/>
      <c r="I224" s="73"/>
      <c r="J224" s="73"/>
      <c r="K224" s="73"/>
      <c r="L224" s="73"/>
      <c r="M224" s="73"/>
      <c r="N224" s="73"/>
      <c r="O224" s="73"/>
      <c r="P224" s="73">
        <v>4.0999999999999996</v>
      </c>
      <c r="Q224" s="73"/>
      <c r="R224" s="73"/>
      <c r="S224" s="73"/>
      <c r="T224" s="73"/>
      <c r="U224" s="73"/>
      <c r="V224" s="73"/>
      <c r="W224" s="73"/>
    </row>
    <row r="225" spans="1:23" ht="60" x14ac:dyDescent="0.25">
      <c r="A225" s="34" t="s">
        <v>418</v>
      </c>
      <c r="B225" s="35" t="s">
        <v>431</v>
      </c>
      <c r="C225" s="35"/>
      <c r="D225" s="99">
        <f>D226</f>
        <v>2</v>
      </c>
      <c r="E225" s="82"/>
      <c r="F225" s="82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</row>
    <row r="226" spans="1:23" ht="30" x14ac:dyDescent="0.25">
      <c r="A226" s="34" t="s">
        <v>109</v>
      </c>
      <c r="B226" s="35" t="s">
        <v>431</v>
      </c>
      <c r="C226" s="35">
        <v>200</v>
      </c>
      <c r="D226" s="99">
        <f>P226</f>
        <v>2</v>
      </c>
      <c r="E226" s="82"/>
      <c r="F226" s="82"/>
      <c r="G226" s="73"/>
      <c r="H226" s="73"/>
      <c r="I226" s="73"/>
      <c r="J226" s="73"/>
      <c r="K226" s="73"/>
      <c r="L226" s="73"/>
      <c r="M226" s="73"/>
      <c r="N226" s="73"/>
      <c r="O226" s="73"/>
      <c r="P226" s="73">
        <v>2</v>
      </c>
      <c r="Q226" s="73"/>
      <c r="R226" s="73"/>
      <c r="S226" s="73"/>
      <c r="T226" s="73"/>
      <c r="U226" s="73"/>
      <c r="V226" s="73"/>
      <c r="W226" s="73"/>
    </row>
    <row r="227" spans="1:23" ht="75" x14ac:dyDescent="0.25">
      <c r="A227" s="34" t="s">
        <v>419</v>
      </c>
      <c r="B227" s="35" t="s">
        <v>432</v>
      </c>
      <c r="C227" s="35"/>
      <c r="D227" s="99">
        <f>D228</f>
        <v>4</v>
      </c>
      <c r="E227" s="82"/>
      <c r="F227" s="82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</row>
    <row r="228" spans="1:23" ht="30" x14ac:dyDescent="0.25">
      <c r="A228" s="34" t="s">
        <v>109</v>
      </c>
      <c r="B228" s="35" t="s">
        <v>432</v>
      </c>
      <c r="C228" s="35">
        <v>200</v>
      </c>
      <c r="D228" s="99">
        <f>P228</f>
        <v>4</v>
      </c>
      <c r="E228" s="82"/>
      <c r="F228" s="82"/>
      <c r="G228" s="73"/>
      <c r="H228" s="73"/>
      <c r="I228" s="73"/>
      <c r="J228" s="73"/>
      <c r="K228" s="73"/>
      <c r="L228" s="73"/>
      <c r="M228" s="73"/>
      <c r="N228" s="73"/>
      <c r="O228" s="73"/>
      <c r="P228" s="73">
        <v>4</v>
      </c>
      <c r="Q228" s="73"/>
      <c r="R228" s="73"/>
      <c r="S228" s="73"/>
      <c r="T228" s="73"/>
      <c r="U228" s="73"/>
      <c r="V228" s="73"/>
      <c r="W228" s="73"/>
    </row>
    <row r="229" spans="1:23" x14ac:dyDescent="0.25">
      <c r="A229" s="47" t="s">
        <v>211</v>
      </c>
      <c r="B229" s="48" t="s">
        <v>71</v>
      </c>
      <c r="C229" s="48"/>
      <c r="D229" s="98">
        <f>D230</f>
        <v>2302.6999999999998</v>
      </c>
      <c r="E229" s="81"/>
      <c r="F229" s="81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</row>
    <row r="230" spans="1:23" ht="30" x14ac:dyDescent="0.25">
      <c r="A230" s="49" t="s">
        <v>18</v>
      </c>
      <c r="B230" s="35" t="s">
        <v>72</v>
      </c>
      <c r="C230" s="35"/>
      <c r="D230" s="99">
        <f>D231+D233+D235+D237</f>
        <v>2302.6999999999998</v>
      </c>
      <c r="E230" s="82"/>
      <c r="F230" s="82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</row>
    <row r="231" spans="1:23" ht="130.5" customHeight="1" x14ac:dyDescent="0.25">
      <c r="A231" s="50" t="s">
        <v>328</v>
      </c>
      <c r="B231" s="35" t="s">
        <v>73</v>
      </c>
      <c r="C231" s="35"/>
      <c r="D231" s="99">
        <f>D232</f>
        <v>1000</v>
      </c>
      <c r="E231" s="82"/>
      <c r="F231" s="82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</row>
    <row r="232" spans="1:23" ht="30" x14ac:dyDescent="0.25">
      <c r="A232" s="37" t="s">
        <v>109</v>
      </c>
      <c r="B232" s="35" t="s">
        <v>73</v>
      </c>
      <c r="C232" s="35">
        <v>200</v>
      </c>
      <c r="D232" s="99">
        <v>1000</v>
      </c>
      <c r="E232" s="82"/>
      <c r="F232" s="82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</row>
    <row r="233" spans="1:23" x14ac:dyDescent="0.25">
      <c r="A233" s="49" t="s">
        <v>350</v>
      </c>
      <c r="B233" s="35" t="s">
        <v>161</v>
      </c>
      <c r="C233" s="35"/>
      <c r="D233" s="99">
        <f>D234</f>
        <v>100</v>
      </c>
      <c r="E233" s="82"/>
      <c r="F233" s="82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</row>
    <row r="234" spans="1:23" ht="30" x14ac:dyDescent="0.25">
      <c r="A234" s="37" t="s">
        <v>109</v>
      </c>
      <c r="B234" s="35" t="s">
        <v>161</v>
      </c>
      <c r="C234" s="35">
        <v>200</v>
      </c>
      <c r="D234" s="99">
        <v>100</v>
      </c>
      <c r="E234" s="82"/>
      <c r="F234" s="82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</row>
    <row r="235" spans="1:23" ht="106.5" customHeight="1" x14ac:dyDescent="0.25">
      <c r="A235" s="50" t="s">
        <v>117</v>
      </c>
      <c r="B235" s="35" t="s">
        <v>74</v>
      </c>
      <c r="C235" s="35"/>
      <c r="D235" s="99">
        <f>D236</f>
        <v>1</v>
      </c>
      <c r="E235" s="82"/>
      <c r="F235" s="82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</row>
    <row r="236" spans="1:23" ht="30" x14ac:dyDescent="0.25">
      <c r="A236" s="37" t="s">
        <v>109</v>
      </c>
      <c r="B236" s="35" t="s">
        <v>74</v>
      </c>
      <c r="C236" s="35">
        <v>200</v>
      </c>
      <c r="D236" s="99">
        <v>1</v>
      </c>
      <c r="E236" s="82"/>
      <c r="F236" s="82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</row>
    <row r="237" spans="1:23" ht="80.25" customHeight="1" x14ac:dyDescent="0.25">
      <c r="A237" s="50" t="s">
        <v>250</v>
      </c>
      <c r="B237" s="35" t="s">
        <v>246</v>
      </c>
      <c r="C237" s="35"/>
      <c r="D237" s="99">
        <f>D238</f>
        <v>1201.7</v>
      </c>
      <c r="E237" s="82"/>
      <c r="F237" s="82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</row>
    <row r="238" spans="1:23" ht="30" x14ac:dyDescent="0.25">
      <c r="A238" s="49" t="s">
        <v>138</v>
      </c>
      <c r="B238" s="35" t="s">
        <v>246</v>
      </c>
      <c r="C238" s="35">
        <v>400</v>
      </c>
      <c r="D238" s="99">
        <f>G238+H238</f>
        <v>1201.7</v>
      </c>
      <c r="E238" s="82"/>
      <c r="F238" s="82"/>
      <c r="G238" s="73">
        <v>1202</v>
      </c>
      <c r="H238" s="73">
        <v>-0.3</v>
      </c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</row>
    <row r="239" spans="1:23" ht="42.75" x14ac:dyDescent="0.25">
      <c r="A239" s="54" t="s">
        <v>300</v>
      </c>
      <c r="B239" s="44" t="s">
        <v>75</v>
      </c>
      <c r="C239" s="44"/>
      <c r="D239" s="97">
        <f>D240+D256</f>
        <v>87284.2</v>
      </c>
      <c r="E239" s="80"/>
      <c r="F239" s="80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</row>
    <row r="240" spans="1:23" ht="45" x14ac:dyDescent="0.25">
      <c r="A240" s="47" t="s">
        <v>212</v>
      </c>
      <c r="B240" s="48" t="s">
        <v>76</v>
      </c>
      <c r="C240" s="48"/>
      <c r="D240" s="98">
        <f>D241</f>
        <v>86926.2</v>
      </c>
      <c r="E240" s="81"/>
      <c r="F240" s="81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</row>
    <row r="241" spans="1:23" ht="75" x14ac:dyDescent="0.25">
      <c r="A241" s="49" t="s">
        <v>21</v>
      </c>
      <c r="B241" s="35" t="s">
        <v>77</v>
      </c>
      <c r="C241" s="35"/>
      <c r="D241" s="99">
        <f>D242+D244+D246+D248+D252+D250+D254</f>
        <v>86926.2</v>
      </c>
      <c r="E241" s="82"/>
      <c r="F241" s="82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</row>
    <row r="242" spans="1:23" ht="54.75" customHeight="1" x14ac:dyDescent="0.25">
      <c r="A242" s="36" t="s">
        <v>205</v>
      </c>
      <c r="B242" s="35" t="s">
        <v>78</v>
      </c>
      <c r="C242" s="35"/>
      <c r="D242" s="99">
        <f>D243</f>
        <v>52928.2</v>
      </c>
      <c r="E242" s="82"/>
      <c r="F242" s="82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</row>
    <row r="243" spans="1:23" ht="30" x14ac:dyDescent="0.25">
      <c r="A243" s="37" t="s">
        <v>109</v>
      </c>
      <c r="B243" s="35" t="s">
        <v>78</v>
      </c>
      <c r="C243" s="35">
        <v>200</v>
      </c>
      <c r="D243" s="99">
        <f>G243+H243+L243+P243+S243</f>
        <v>52928.2</v>
      </c>
      <c r="E243" s="82"/>
      <c r="F243" s="82"/>
      <c r="G243" s="73">
        <v>39234</v>
      </c>
      <c r="H243" s="73">
        <v>11922.2</v>
      </c>
      <c r="I243" s="73"/>
      <c r="J243" s="73"/>
      <c r="K243" s="73"/>
      <c r="L243" s="73">
        <v>-70</v>
      </c>
      <c r="M243" s="73"/>
      <c r="N243" s="73"/>
      <c r="O243" s="73"/>
      <c r="P243" s="73">
        <v>-158</v>
      </c>
      <c r="Q243" s="73"/>
      <c r="R243" s="73"/>
      <c r="S243" s="73">
        <v>2000</v>
      </c>
      <c r="T243" s="73"/>
      <c r="U243" s="73"/>
      <c r="V243" s="73"/>
      <c r="W243" s="73"/>
    </row>
    <row r="244" spans="1:23" ht="120" x14ac:dyDescent="0.25">
      <c r="A244" s="37" t="s">
        <v>204</v>
      </c>
      <c r="B244" s="35" t="s">
        <v>163</v>
      </c>
      <c r="C244" s="40"/>
      <c r="D244" s="100">
        <f>D245</f>
        <v>100</v>
      </c>
      <c r="E244" s="85"/>
      <c r="F244" s="85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</row>
    <row r="245" spans="1:23" ht="30" x14ac:dyDescent="0.25">
      <c r="A245" s="37" t="s">
        <v>109</v>
      </c>
      <c r="B245" s="35" t="s">
        <v>163</v>
      </c>
      <c r="C245" s="40" t="s">
        <v>130</v>
      </c>
      <c r="D245" s="100">
        <v>100</v>
      </c>
      <c r="E245" s="85"/>
      <c r="F245" s="85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</row>
    <row r="246" spans="1:23" ht="45" x14ac:dyDescent="0.25">
      <c r="A246" s="60" t="s">
        <v>269</v>
      </c>
      <c r="B246" s="35" t="s">
        <v>261</v>
      </c>
      <c r="C246" s="40"/>
      <c r="D246" s="99">
        <f>D247</f>
        <v>1000</v>
      </c>
      <c r="E246" s="82"/>
      <c r="F246" s="82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</row>
    <row r="247" spans="1:23" ht="30" x14ac:dyDescent="0.25">
      <c r="A247" s="37" t="s">
        <v>109</v>
      </c>
      <c r="B247" s="35" t="s">
        <v>261</v>
      </c>
      <c r="C247" s="40" t="s">
        <v>130</v>
      </c>
      <c r="D247" s="99">
        <v>1000</v>
      </c>
      <c r="E247" s="82"/>
      <c r="F247" s="82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</row>
    <row r="248" spans="1:23" ht="75" x14ac:dyDescent="0.25">
      <c r="A248" s="49" t="s">
        <v>219</v>
      </c>
      <c r="B248" s="35" t="s">
        <v>79</v>
      </c>
      <c r="C248" s="35"/>
      <c r="D248" s="99">
        <f>D249</f>
        <v>25639</v>
      </c>
      <c r="E248" s="82"/>
      <c r="F248" s="82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</row>
    <row r="249" spans="1:23" ht="30" x14ac:dyDescent="0.25">
      <c r="A249" s="37" t="s">
        <v>109</v>
      </c>
      <c r="B249" s="35" t="s">
        <v>79</v>
      </c>
      <c r="C249" s="35">
        <v>200</v>
      </c>
      <c r="D249" s="99">
        <v>25639</v>
      </c>
      <c r="E249" s="82"/>
      <c r="F249" s="82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</row>
    <row r="250" spans="1:23" ht="60" customHeight="1" x14ac:dyDescent="0.25">
      <c r="A250" s="37" t="s">
        <v>399</v>
      </c>
      <c r="B250" s="35" t="s">
        <v>400</v>
      </c>
      <c r="C250" s="35"/>
      <c r="D250" s="99">
        <f>D251</f>
        <v>6930</v>
      </c>
      <c r="E250" s="82"/>
      <c r="F250" s="82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</row>
    <row r="251" spans="1:23" ht="29.25" customHeight="1" x14ac:dyDescent="0.25">
      <c r="A251" s="37" t="s">
        <v>109</v>
      </c>
      <c r="B251" s="35" t="s">
        <v>400</v>
      </c>
      <c r="C251" s="35">
        <v>200</v>
      </c>
      <c r="D251" s="99">
        <f>K251+L251</f>
        <v>6930</v>
      </c>
      <c r="E251" s="82"/>
      <c r="F251" s="82"/>
      <c r="G251" s="73"/>
      <c r="H251" s="73"/>
      <c r="I251" s="73"/>
      <c r="J251" s="73"/>
      <c r="K251" s="73">
        <v>0</v>
      </c>
      <c r="L251" s="73">
        <v>6930</v>
      </c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</row>
    <row r="252" spans="1:23" ht="69" customHeight="1" x14ac:dyDescent="0.25">
      <c r="A252" s="50" t="s">
        <v>115</v>
      </c>
      <c r="B252" s="35" t="s">
        <v>170</v>
      </c>
      <c r="C252" s="35"/>
      <c r="D252" s="99">
        <f>D253</f>
        <v>259</v>
      </c>
      <c r="E252" s="82"/>
      <c r="F252" s="82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</row>
    <row r="253" spans="1:23" ht="30" x14ac:dyDescent="0.25">
      <c r="A253" s="37" t="s">
        <v>109</v>
      </c>
      <c r="B253" s="35" t="s">
        <v>170</v>
      </c>
      <c r="C253" s="35">
        <v>200</v>
      </c>
      <c r="D253" s="99">
        <v>259</v>
      </c>
      <c r="E253" s="82"/>
      <c r="F253" s="82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</row>
    <row r="254" spans="1:23" ht="60" x14ac:dyDescent="0.25">
      <c r="A254" s="37" t="s">
        <v>401</v>
      </c>
      <c r="B254" s="35" t="s">
        <v>402</v>
      </c>
      <c r="C254" s="35"/>
      <c r="D254" s="99">
        <f>D255</f>
        <v>70</v>
      </c>
      <c r="E254" s="82"/>
      <c r="F254" s="82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</row>
    <row r="255" spans="1:23" ht="30" x14ac:dyDescent="0.25">
      <c r="A255" s="37" t="s">
        <v>109</v>
      </c>
      <c r="B255" s="35" t="s">
        <v>402</v>
      </c>
      <c r="C255" s="35">
        <v>200</v>
      </c>
      <c r="D255" s="99">
        <f>L255</f>
        <v>70</v>
      </c>
      <c r="E255" s="82"/>
      <c r="F255" s="82"/>
      <c r="G255" s="73"/>
      <c r="H255" s="73"/>
      <c r="I255" s="73"/>
      <c r="J255" s="73"/>
      <c r="K255" s="73">
        <v>0</v>
      </c>
      <c r="L255" s="73">
        <v>70</v>
      </c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</row>
    <row r="256" spans="1:23" ht="30" x14ac:dyDescent="0.25">
      <c r="A256" s="47" t="s">
        <v>221</v>
      </c>
      <c r="B256" s="48" t="s">
        <v>80</v>
      </c>
      <c r="C256" s="48"/>
      <c r="D256" s="98">
        <f>D257</f>
        <v>358</v>
      </c>
      <c r="E256" s="81"/>
      <c r="F256" s="81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</row>
    <row r="257" spans="1:23" ht="30" x14ac:dyDescent="0.25">
      <c r="A257" s="49" t="s">
        <v>23</v>
      </c>
      <c r="B257" s="35" t="s">
        <v>81</v>
      </c>
      <c r="C257" s="35"/>
      <c r="D257" s="99">
        <f>D258</f>
        <v>358</v>
      </c>
      <c r="E257" s="82"/>
      <c r="F257" s="82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</row>
    <row r="258" spans="1:23" ht="45" x14ac:dyDescent="0.25">
      <c r="A258" s="49" t="s">
        <v>172</v>
      </c>
      <c r="B258" s="35" t="s">
        <v>173</v>
      </c>
      <c r="C258" s="35"/>
      <c r="D258" s="99">
        <f>D259</f>
        <v>358</v>
      </c>
      <c r="E258" s="82"/>
      <c r="F258" s="82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</row>
    <row r="259" spans="1:23" ht="30" x14ac:dyDescent="0.25">
      <c r="A259" s="37" t="s">
        <v>109</v>
      </c>
      <c r="B259" s="35" t="s">
        <v>173</v>
      </c>
      <c r="C259" s="35">
        <v>200</v>
      </c>
      <c r="D259" s="99">
        <f>O259+P259</f>
        <v>358</v>
      </c>
      <c r="E259" s="82"/>
      <c r="F259" s="82"/>
      <c r="G259" s="73"/>
      <c r="H259" s="73"/>
      <c r="I259" s="73"/>
      <c r="J259" s="73"/>
      <c r="K259" s="73"/>
      <c r="L259" s="73"/>
      <c r="M259" s="73"/>
      <c r="N259" s="73"/>
      <c r="O259" s="73">
        <v>200</v>
      </c>
      <c r="P259" s="73">
        <v>158</v>
      </c>
      <c r="Q259" s="73"/>
      <c r="R259" s="73"/>
      <c r="S259" s="73"/>
      <c r="T259" s="73"/>
      <c r="U259" s="73"/>
      <c r="V259" s="73"/>
      <c r="W259" s="73"/>
    </row>
    <row r="260" spans="1:23" ht="85.5" x14ac:dyDescent="0.25">
      <c r="A260" s="61" t="s">
        <v>301</v>
      </c>
      <c r="B260" s="44" t="s">
        <v>82</v>
      </c>
      <c r="C260" s="44"/>
      <c r="D260" s="97">
        <f>D261+D299+D306</f>
        <v>70634.7</v>
      </c>
      <c r="E260" s="80"/>
      <c r="F260" s="80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</row>
    <row r="261" spans="1:23" ht="30" x14ac:dyDescent="0.25">
      <c r="A261" s="47" t="s">
        <v>213</v>
      </c>
      <c r="B261" s="48" t="s">
        <v>83</v>
      </c>
      <c r="C261" s="48"/>
      <c r="D261" s="98">
        <f>D262</f>
        <v>63043.299999999996</v>
      </c>
      <c r="E261" s="81"/>
      <c r="F261" s="81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</row>
    <row r="262" spans="1:23" ht="30" x14ac:dyDescent="0.25">
      <c r="A262" s="49" t="s">
        <v>27</v>
      </c>
      <c r="B262" s="35" t="s">
        <v>84</v>
      </c>
      <c r="C262" s="35"/>
      <c r="D262" s="99">
        <f>D263+D267+D270+D272+D275+D284+D286+D289+D295+D297+D291+D293+D278+D280+D282</f>
        <v>63043.299999999996</v>
      </c>
      <c r="E262" s="82"/>
      <c r="F262" s="82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</row>
    <row r="263" spans="1:23" ht="30" x14ac:dyDescent="0.25">
      <c r="A263" s="49" t="s">
        <v>96</v>
      </c>
      <c r="B263" s="35" t="s">
        <v>85</v>
      </c>
      <c r="C263" s="35"/>
      <c r="D263" s="99">
        <f>D264+D265+D266</f>
        <v>50396.700000000004</v>
      </c>
      <c r="E263" s="82"/>
      <c r="F263" s="82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</row>
    <row r="264" spans="1:23" ht="60" x14ac:dyDescent="0.25">
      <c r="A264" s="49" t="s">
        <v>111</v>
      </c>
      <c r="B264" s="35" t="s">
        <v>85</v>
      </c>
      <c r="C264" s="35">
        <v>100</v>
      </c>
      <c r="D264" s="99">
        <f>K264+L264+P264+U264</f>
        <v>43558.600000000006</v>
      </c>
      <c r="E264" s="82"/>
      <c r="F264" s="82"/>
      <c r="G264" s="73"/>
      <c r="H264" s="73"/>
      <c r="I264" s="73"/>
      <c r="J264" s="73"/>
      <c r="K264" s="73">
        <v>38635.4</v>
      </c>
      <c r="L264" s="73">
        <v>5668.9</v>
      </c>
      <c r="M264" s="73"/>
      <c r="N264" s="73"/>
      <c r="O264" s="73"/>
      <c r="P264" s="73">
        <v>-826.1</v>
      </c>
      <c r="Q264" s="73"/>
      <c r="R264" s="73"/>
      <c r="S264" s="73"/>
      <c r="T264" s="73"/>
      <c r="U264" s="73">
        <v>80.400000000000006</v>
      </c>
      <c r="V264" s="73"/>
      <c r="W264" s="73"/>
    </row>
    <row r="265" spans="1:23" ht="30" x14ac:dyDescent="0.25">
      <c r="A265" s="37" t="s">
        <v>109</v>
      </c>
      <c r="B265" s="35" t="s">
        <v>85</v>
      </c>
      <c r="C265" s="35">
        <v>200</v>
      </c>
      <c r="D265" s="99">
        <f>K265+L265+S265+U265</f>
        <v>6773.1</v>
      </c>
      <c r="E265" s="82"/>
      <c r="F265" s="82"/>
      <c r="G265" s="73"/>
      <c r="H265" s="73"/>
      <c r="I265" s="73"/>
      <c r="J265" s="73"/>
      <c r="K265" s="73">
        <v>5045.6000000000004</v>
      </c>
      <c r="L265" s="73">
        <v>100</v>
      </c>
      <c r="M265" s="73"/>
      <c r="N265" s="73"/>
      <c r="O265" s="73"/>
      <c r="P265" s="73"/>
      <c r="Q265" s="73"/>
      <c r="R265" s="73"/>
      <c r="S265" s="73">
        <v>312.5</v>
      </c>
      <c r="T265" s="73"/>
      <c r="U265" s="73">
        <v>1315</v>
      </c>
      <c r="V265" s="73"/>
      <c r="W265" s="73"/>
    </row>
    <row r="266" spans="1:23" x14ac:dyDescent="0.25">
      <c r="A266" s="37" t="s">
        <v>112</v>
      </c>
      <c r="B266" s="35" t="s">
        <v>85</v>
      </c>
      <c r="C266" s="35">
        <v>800</v>
      </c>
      <c r="D266" s="99">
        <v>65</v>
      </c>
      <c r="E266" s="82"/>
      <c r="F266" s="82"/>
      <c r="G266" s="73"/>
      <c r="H266" s="73"/>
      <c r="I266" s="73"/>
      <c r="J266" s="73"/>
      <c r="K266" s="73"/>
      <c r="L266" s="73" t="s">
        <v>403</v>
      </c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</row>
    <row r="267" spans="1:23" ht="45" x14ac:dyDescent="0.25">
      <c r="A267" s="37" t="s">
        <v>160</v>
      </c>
      <c r="B267" s="35" t="s">
        <v>146</v>
      </c>
      <c r="C267" s="35"/>
      <c r="D267" s="99">
        <f>D268+D269</f>
        <v>3747.2</v>
      </c>
      <c r="E267" s="82"/>
      <c r="F267" s="82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</row>
    <row r="268" spans="1:23" ht="60" x14ac:dyDescent="0.25">
      <c r="A268" s="49" t="s">
        <v>111</v>
      </c>
      <c r="B268" s="35" t="s">
        <v>146</v>
      </c>
      <c r="C268" s="35">
        <v>100</v>
      </c>
      <c r="D268" s="99">
        <v>3700</v>
      </c>
      <c r="E268" s="82"/>
      <c r="F268" s="82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</row>
    <row r="269" spans="1:23" x14ac:dyDescent="0.25">
      <c r="A269" s="49" t="s">
        <v>113</v>
      </c>
      <c r="B269" s="35" t="s">
        <v>146</v>
      </c>
      <c r="C269" s="35">
        <v>300</v>
      </c>
      <c r="D269" s="99">
        <f>I269+J269</f>
        <v>47.2</v>
      </c>
      <c r="E269" s="82"/>
      <c r="F269" s="82"/>
      <c r="G269" s="73"/>
      <c r="H269" s="73"/>
      <c r="I269" s="73">
        <v>0</v>
      </c>
      <c r="J269" s="73">
        <v>47.2</v>
      </c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</row>
    <row r="270" spans="1:23" x14ac:dyDescent="0.25">
      <c r="A270" s="37" t="s">
        <v>341</v>
      </c>
      <c r="B270" s="35" t="s">
        <v>145</v>
      </c>
      <c r="C270" s="35"/>
      <c r="D270" s="99">
        <f>D271</f>
        <v>2255.2000000000003</v>
      </c>
      <c r="E270" s="82"/>
      <c r="F270" s="82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</row>
    <row r="271" spans="1:23" ht="60" x14ac:dyDescent="0.25">
      <c r="A271" s="37" t="s">
        <v>111</v>
      </c>
      <c r="B271" s="35" t="s">
        <v>145</v>
      </c>
      <c r="C271" s="35">
        <v>100</v>
      </c>
      <c r="D271" s="99">
        <f>K271+L271</f>
        <v>2255.2000000000003</v>
      </c>
      <c r="E271" s="82"/>
      <c r="F271" s="82"/>
      <c r="G271" s="73"/>
      <c r="H271" s="73"/>
      <c r="I271" s="73"/>
      <c r="J271" s="73"/>
      <c r="K271" s="73">
        <v>2136.8000000000002</v>
      </c>
      <c r="L271" s="73">
        <v>118.4</v>
      </c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</row>
    <row r="272" spans="1:23" x14ac:dyDescent="0.25">
      <c r="A272" s="49" t="s">
        <v>100</v>
      </c>
      <c r="B272" s="35" t="s">
        <v>86</v>
      </c>
      <c r="C272" s="35"/>
      <c r="D272" s="99">
        <f>D273+D274</f>
        <v>33</v>
      </c>
      <c r="E272" s="82"/>
      <c r="F272" s="82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</row>
    <row r="273" spans="1:23" ht="60" x14ac:dyDescent="0.25">
      <c r="A273" s="49" t="s">
        <v>111</v>
      </c>
      <c r="B273" s="35" t="s">
        <v>86</v>
      </c>
      <c r="C273" s="35">
        <v>100</v>
      </c>
      <c r="D273" s="99">
        <f>E273+S273</f>
        <v>0</v>
      </c>
      <c r="E273" s="82">
        <v>3</v>
      </c>
      <c r="F273" s="82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>
        <v>-3</v>
      </c>
      <c r="T273" s="73"/>
      <c r="U273" s="73"/>
      <c r="V273" s="73"/>
      <c r="W273" s="73"/>
    </row>
    <row r="274" spans="1:23" ht="30" x14ac:dyDescent="0.25">
      <c r="A274" s="37" t="s">
        <v>109</v>
      </c>
      <c r="B274" s="35" t="s">
        <v>86</v>
      </c>
      <c r="C274" s="35">
        <v>200</v>
      </c>
      <c r="D274" s="99">
        <f>E274+S274</f>
        <v>33</v>
      </c>
      <c r="E274" s="82">
        <v>30</v>
      </c>
      <c r="F274" s="82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>
        <v>3</v>
      </c>
      <c r="T274" s="73"/>
      <c r="U274" s="73"/>
      <c r="V274" s="73"/>
      <c r="W274" s="73"/>
    </row>
    <row r="275" spans="1:23" x14ac:dyDescent="0.25">
      <c r="A275" s="49" t="s">
        <v>101</v>
      </c>
      <c r="B275" s="35" t="s">
        <v>87</v>
      </c>
      <c r="C275" s="35"/>
      <c r="D275" s="99">
        <f>D276+D277</f>
        <v>3030.1</v>
      </c>
      <c r="E275" s="82"/>
      <c r="F275" s="82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</row>
    <row r="276" spans="1:23" ht="30" x14ac:dyDescent="0.25">
      <c r="A276" s="37" t="s">
        <v>109</v>
      </c>
      <c r="B276" s="35" t="s">
        <v>87</v>
      </c>
      <c r="C276" s="35">
        <v>200</v>
      </c>
      <c r="D276" s="99">
        <v>30</v>
      </c>
      <c r="E276" s="82"/>
      <c r="F276" s="82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</row>
    <row r="277" spans="1:23" x14ac:dyDescent="0.25">
      <c r="A277" s="49" t="s">
        <v>113</v>
      </c>
      <c r="B277" s="35" t="s">
        <v>87</v>
      </c>
      <c r="C277" s="35">
        <v>300</v>
      </c>
      <c r="D277" s="99">
        <v>3000.1</v>
      </c>
      <c r="E277" s="82"/>
      <c r="F277" s="82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</row>
    <row r="278" spans="1:23" ht="79.5" customHeight="1" x14ac:dyDescent="0.25">
      <c r="A278" s="34" t="s">
        <v>351</v>
      </c>
      <c r="B278" s="35" t="s">
        <v>353</v>
      </c>
      <c r="C278" s="40"/>
      <c r="D278" s="100">
        <f>D279</f>
        <v>238</v>
      </c>
      <c r="E278" s="85"/>
      <c r="F278" s="85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</row>
    <row r="279" spans="1:23" ht="30" x14ac:dyDescent="0.25">
      <c r="A279" s="34" t="s">
        <v>109</v>
      </c>
      <c r="B279" s="35" t="s">
        <v>353</v>
      </c>
      <c r="C279" s="40" t="s">
        <v>130</v>
      </c>
      <c r="D279" s="100">
        <v>238</v>
      </c>
      <c r="E279" s="85"/>
      <c r="F279" s="85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</row>
    <row r="280" spans="1:23" ht="45" x14ac:dyDescent="0.25">
      <c r="A280" s="34" t="s">
        <v>356</v>
      </c>
      <c r="B280" s="35" t="s">
        <v>354</v>
      </c>
      <c r="C280" s="40"/>
      <c r="D280" s="100">
        <f>D281</f>
        <v>15</v>
      </c>
      <c r="E280" s="85"/>
      <c r="F280" s="85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</row>
    <row r="281" spans="1:23" ht="30" x14ac:dyDescent="0.25">
      <c r="A281" s="34" t="s">
        <v>109</v>
      </c>
      <c r="B281" s="35" t="s">
        <v>354</v>
      </c>
      <c r="C281" s="40" t="s">
        <v>130</v>
      </c>
      <c r="D281" s="100">
        <v>15</v>
      </c>
      <c r="E281" s="85"/>
      <c r="F281" s="85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</row>
    <row r="282" spans="1:23" ht="30" x14ac:dyDescent="0.25">
      <c r="A282" s="34" t="s">
        <v>352</v>
      </c>
      <c r="B282" s="35" t="s">
        <v>355</v>
      </c>
      <c r="C282" s="40"/>
      <c r="D282" s="100">
        <f>D283</f>
        <v>104</v>
      </c>
      <c r="E282" s="85"/>
      <c r="F282" s="85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</row>
    <row r="283" spans="1:23" x14ac:dyDescent="0.25">
      <c r="A283" s="34" t="s">
        <v>112</v>
      </c>
      <c r="B283" s="35" t="s">
        <v>355</v>
      </c>
      <c r="C283" s="40" t="s">
        <v>133</v>
      </c>
      <c r="D283" s="100">
        <f>E283+S283</f>
        <v>104</v>
      </c>
      <c r="E283" s="85">
        <v>80</v>
      </c>
      <c r="F283" s="85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>
        <v>24</v>
      </c>
      <c r="T283" s="73"/>
      <c r="U283" s="73"/>
      <c r="V283" s="73"/>
      <c r="W283" s="73"/>
    </row>
    <row r="284" spans="1:23" ht="93" customHeight="1" x14ac:dyDescent="0.25">
      <c r="A284" s="50" t="s">
        <v>158</v>
      </c>
      <c r="B284" s="35" t="s">
        <v>88</v>
      </c>
      <c r="C284" s="35"/>
      <c r="D284" s="99">
        <f>D285</f>
        <v>90</v>
      </c>
      <c r="E284" s="82"/>
      <c r="F284" s="82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</row>
    <row r="285" spans="1:23" x14ac:dyDescent="0.25">
      <c r="A285" s="49" t="s">
        <v>113</v>
      </c>
      <c r="B285" s="35" t="s">
        <v>88</v>
      </c>
      <c r="C285" s="35">
        <v>300</v>
      </c>
      <c r="D285" s="99">
        <v>90</v>
      </c>
      <c r="E285" s="82"/>
      <c r="F285" s="82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</row>
    <row r="286" spans="1:23" ht="60" x14ac:dyDescent="0.25">
      <c r="A286" s="49" t="s">
        <v>118</v>
      </c>
      <c r="B286" s="35" t="s">
        <v>89</v>
      </c>
      <c r="C286" s="35"/>
      <c r="D286" s="99">
        <f>D287+D288</f>
        <v>696.00000000000011</v>
      </c>
      <c r="E286" s="82"/>
      <c r="F286" s="82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</row>
    <row r="287" spans="1:23" ht="60" x14ac:dyDescent="0.25">
      <c r="A287" s="49" t="s">
        <v>111</v>
      </c>
      <c r="B287" s="35" t="s">
        <v>89</v>
      </c>
      <c r="C287" s="35">
        <v>100</v>
      </c>
      <c r="D287" s="99">
        <f>E287+R287</f>
        <v>644.40000000000009</v>
      </c>
      <c r="E287" s="82">
        <v>611.20000000000005</v>
      </c>
      <c r="F287" s="82"/>
      <c r="G287" s="73"/>
      <c r="H287" s="73"/>
      <c r="I287" s="73"/>
      <c r="J287" s="73"/>
      <c r="K287" s="73"/>
      <c r="L287" s="73" t="s">
        <v>404</v>
      </c>
      <c r="M287" s="73"/>
      <c r="N287" s="73"/>
      <c r="O287" s="73"/>
      <c r="P287" s="73"/>
      <c r="Q287" s="73"/>
      <c r="R287" s="73">
        <v>33.200000000000003</v>
      </c>
      <c r="S287" s="73"/>
      <c r="T287" s="73"/>
      <c r="U287" s="73"/>
      <c r="V287" s="73"/>
      <c r="W287" s="73"/>
    </row>
    <row r="288" spans="1:23" ht="30" x14ac:dyDescent="0.25">
      <c r="A288" s="37" t="s">
        <v>109</v>
      </c>
      <c r="B288" s="35" t="s">
        <v>89</v>
      </c>
      <c r="C288" s="35">
        <v>200</v>
      </c>
      <c r="D288" s="99">
        <f>E288+R288</f>
        <v>51.599999999999994</v>
      </c>
      <c r="E288" s="82">
        <v>42.8</v>
      </c>
      <c r="F288" s="82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>
        <v>8.8000000000000007</v>
      </c>
      <c r="S288" s="73"/>
      <c r="T288" s="73"/>
      <c r="U288" s="73"/>
      <c r="V288" s="73"/>
      <c r="W288" s="73"/>
    </row>
    <row r="289" spans="1:23" ht="75" x14ac:dyDescent="0.25">
      <c r="A289" s="37" t="s">
        <v>139</v>
      </c>
      <c r="B289" s="35" t="s">
        <v>90</v>
      </c>
      <c r="C289" s="35"/>
      <c r="D289" s="99">
        <f>D290</f>
        <v>1</v>
      </c>
      <c r="E289" s="82"/>
      <c r="F289" s="82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</row>
    <row r="290" spans="1:23" ht="30" x14ac:dyDescent="0.25">
      <c r="A290" s="37" t="s">
        <v>109</v>
      </c>
      <c r="B290" s="35" t="s">
        <v>90</v>
      </c>
      <c r="C290" s="35">
        <v>200</v>
      </c>
      <c r="D290" s="99">
        <v>1</v>
      </c>
      <c r="E290" s="82"/>
      <c r="F290" s="82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</row>
    <row r="291" spans="1:23" ht="105" x14ac:dyDescent="0.25">
      <c r="A291" s="49" t="s">
        <v>342</v>
      </c>
      <c r="B291" s="35" t="s">
        <v>256</v>
      </c>
      <c r="C291" s="35"/>
      <c r="D291" s="99">
        <f>D292</f>
        <v>1810</v>
      </c>
      <c r="E291" s="82"/>
      <c r="F291" s="82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</row>
    <row r="292" spans="1:23" ht="30" x14ac:dyDescent="0.25">
      <c r="A292" s="37" t="s">
        <v>109</v>
      </c>
      <c r="B292" s="35" t="s">
        <v>256</v>
      </c>
      <c r="C292" s="35">
        <v>200</v>
      </c>
      <c r="D292" s="99">
        <f>G292+H292</f>
        <v>1810</v>
      </c>
      <c r="E292" s="82"/>
      <c r="F292" s="82"/>
      <c r="G292" s="73">
        <v>1506.2</v>
      </c>
      <c r="H292" s="73">
        <v>303.8</v>
      </c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</row>
    <row r="293" spans="1:23" ht="68.25" customHeight="1" x14ac:dyDescent="0.25">
      <c r="A293" s="34" t="s">
        <v>280</v>
      </c>
      <c r="B293" s="35" t="s">
        <v>281</v>
      </c>
      <c r="C293" s="35"/>
      <c r="D293" s="99">
        <f>D294</f>
        <v>225</v>
      </c>
      <c r="E293" s="82"/>
      <c r="F293" s="82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</row>
    <row r="294" spans="1:23" ht="30" x14ac:dyDescent="0.25">
      <c r="A294" s="37" t="s">
        <v>109</v>
      </c>
      <c r="B294" s="35" t="s">
        <v>281</v>
      </c>
      <c r="C294" s="35">
        <v>200</v>
      </c>
      <c r="D294" s="99">
        <v>225</v>
      </c>
      <c r="E294" s="82"/>
      <c r="F294" s="82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</row>
    <row r="295" spans="1:23" ht="60" x14ac:dyDescent="0.25">
      <c r="A295" s="49" t="s">
        <v>251</v>
      </c>
      <c r="B295" s="35" t="s">
        <v>164</v>
      </c>
      <c r="C295" s="35"/>
      <c r="D295" s="99">
        <f>D296</f>
        <v>5.0999999999999996</v>
      </c>
      <c r="E295" s="82"/>
      <c r="F295" s="82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</row>
    <row r="296" spans="1:23" ht="30" x14ac:dyDescent="0.25">
      <c r="A296" s="37" t="s">
        <v>109</v>
      </c>
      <c r="B296" s="35" t="s">
        <v>164</v>
      </c>
      <c r="C296" s="35">
        <v>200</v>
      </c>
      <c r="D296" s="99">
        <f>G296+H296</f>
        <v>5.0999999999999996</v>
      </c>
      <c r="E296" s="82"/>
      <c r="F296" s="82"/>
      <c r="G296" s="73">
        <v>1.2</v>
      </c>
      <c r="H296" s="73">
        <v>3.9</v>
      </c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</row>
    <row r="297" spans="1:23" ht="58.5" customHeight="1" x14ac:dyDescent="0.25">
      <c r="A297" s="37" t="s">
        <v>272</v>
      </c>
      <c r="B297" s="35" t="s">
        <v>234</v>
      </c>
      <c r="C297" s="35"/>
      <c r="D297" s="99">
        <f>D298</f>
        <v>397</v>
      </c>
      <c r="E297" s="82"/>
      <c r="F297" s="82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</row>
    <row r="298" spans="1:23" ht="30" x14ac:dyDescent="0.25">
      <c r="A298" s="37" t="s">
        <v>108</v>
      </c>
      <c r="B298" s="35" t="s">
        <v>234</v>
      </c>
      <c r="C298" s="35">
        <v>600</v>
      </c>
      <c r="D298" s="99">
        <v>397</v>
      </c>
      <c r="E298" s="82"/>
      <c r="F298" s="82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</row>
    <row r="299" spans="1:23" ht="45" x14ac:dyDescent="0.25">
      <c r="A299" s="47" t="s">
        <v>214</v>
      </c>
      <c r="B299" s="48" t="s">
        <v>200</v>
      </c>
      <c r="C299" s="48"/>
      <c r="D299" s="98">
        <f>D300</f>
        <v>7077.4</v>
      </c>
      <c r="E299" s="81"/>
      <c r="F299" s="81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</row>
    <row r="300" spans="1:23" ht="30" x14ac:dyDescent="0.25">
      <c r="A300" s="49" t="s">
        <v>122</v>
      </c>
      <c r="B300" s="35" t="s">
        <v>201</v>
      </c>
      <c r="C300" s="35"/>
      <c r="D300" s="99">
        <f>D301+D304</f>
        <v>7077.4</v>
      </c>
      <c r="E300" s="82"/>
      <c r="F300" s="82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</row>
    <row r="301" spans="1:23" ht="30" x14ac:dyDescent="0.25">
      <c r="A301" s="49" t="s">
        <v>96</v>
      </c>
      <c r="B301" s="35" t="s">
        <v>202</v>
      </c>
      <c r="C301" s="35"/>
      <c r="D301" s="99">
        <f>D302+D303</f>
        <v>6927</v>
      </c>
      <c r="E301" s="82"/>
      <c r="F301" s="82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</row>
    <row r="302" spans="1:23" ht="60" x14ac:dyDescent="0.25">
      <c r="A302" s="49" t="s">
        <v>111</v>
      </c>
      <c r="B302" s="35" t="s">
        <v>202</v>
      </c>
      <c r="C302" s="35">
        <v>100</v>
      </c>
      <c r="D302" s="99">
        <f>K302+L302+P302</f>
        <v>6240.5</v>
      </c>
      <c r="E302" s="82"/>
      <c r="F302" s="82"/>
      <c r="G302" s="73"/>
      <c r="H302" s="73"/>
      <c r="I302" s="73"/>
      <c r="J302" s="73"/>
      <c r="K302" s="73">
        <v>5585.5</v>
      </c>
      <c r="L302" s="73">
        <v>214</v>
      </c>
      <c r="M302" s="73"/>
      <c r="N302" s="73"/>
      <c r="O302" s="73"/>
      <c r="P302" s="73">
        <v>441</v>
      </c>
      <c r="Q302" s="73"/>
      <c r="R302" s="73"/>
      <c r="S302" s="73"/>
      <c r="T302" s="73"/>
      <c r="U302" s="73"/>
      <c r="V302" s="73"/>
      <c r="W302" s="73"/>
    </row>
    <row r="303" spans="1:23" ht="30" x14ac:dyDescent="0.25">
      <c r="A303" s="37" t="s">
        <v>109</v>
      </c>
      <c r="B303" s="35" t="s">
        <v>202</v>
      </c>
      <c r="C303" s="35">
        <v>200</v>
      </c>
      <c r="D303" s="99">
        <v>686.5</v>
      </c>
      <c r="E303" s="82"/>
      <c r="F303" s="82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</row>
    <row r="304" spans="1:23" ht="45" x14ac:dyDescent="0.25">
      <c r="A304" s="37" t="s">
        <v>160</v>
      </c>
      <c r="B304" s="35" t="s">
        <v>199</v>
      </c>
      <c r="C304" s="35"/>
      <c r="D304" s="99">
        <f>D305</f>
        <v>150.4</v>
      </c>
      <c r="E304" s="82"/>
      <c r="F304" s="82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</row>
    <row r="305" spans="1:23" ht="60" x14ac:dyDescent="0.25">
      <c r="A305" s="49" t="s">
        <v>111</v>
      </c>
      <c r="B305" s="35" t="s">
        <v>199</v>
      </c>
      <c r="C305" s="35">
        <v>100</v>
      </c>
      <c r="D305" s="99">
        <v>150.4</v>
      </c>
      <c r="E305" s="82"/>
      <c r="F305" s="82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</row>
    <row r="306" spans="1:23" ht="45" x14ac:dyDescent="0.25">
      <c r="A306" s="47" t="s">
        <v>215</v>
      </c>
      <c r="B306" s="48" t="s">
        <v>91</v>
      </c>
      <c r="C306" s="48"/>
      <c r="D306" s="98">
        <f>D307+D312</f>
        <v>514</v>
      </c>
      <c r="E306" s="81"/>
      <c r="F306" s="81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</row>
    <row r="307" spans="1:23" ht="45" x14ac:dyDescent="0.25">
      <c r="A307" s="49" t="s">
        <v>159</v>
      </c>
      <c r="B307" s="35" t="s">
        <v>92</v>
      </c>
      <c r="C307" s="35"/>
      <c r="D307" s="99">
        <f>D308+D310</f>
        <v>380</v>
      </c>
      <c r="E307" s="82"/>
      <c r="F307" s="82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</row>
    <row r="308" spans="1:23" ht="63.75" customHeight="1" x14ac:dyDescent="0.25">
      <c r="A308" s="49" t="s">
        <v>165</v>
      </c>
      <c r="B308" s="35" t="s">
        <v>203</v>
      </c>
      <c r="C308" s="35"/>
      <c r="D308" s="99">
        <f>D309</f>
        <v>360</v>
      </c>
      <c r="E308" s="82"/>
      <c r="F308" s="82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</row>
    <row r="309" spans="1:23" x14ac:dyDescent="0.25">
      <c r="A309" s="49" t="s">
        <v>113</v>
      </c>
      <c r="B309" s="35" t="s">
        <v>203</v>
      </c>
      <c r="C309" s="35">
        <v>300</v>
      </c>
      <c r="D309" s="99">
        <f>K309+L309+N309+S309</f>
        <v>360</v>
      </c>
      <c r="E309" s="82"/>
      <c r="F309" s="82"/>
      <c r="G309" s="73"/>
      <c r="H309" s="73"/>
      <c r="I309" s="73"/>
      <c r="J309" s="73"/>
      <c r="K309" s="73">
        <v>300</v>
      </c>
      <c r="L309" s="73">
        <v>12.5</v>
      </c>
      <c r="M309" s="73"/>
      <c r="N309" s="73">
        <v>360</v>
      </c>
      <c r="O309" s="73"/>
      <c r="P309" s="73"/>
      <c r="Q309" s="73"/>
      <c r="R309" s="73"/>
      <c r="S309" s="73">
        <v>-312.5</v>
      </c>
      <c r="T309" s="73"/>
      <c r="U309" s="73"/>
      <c r="V309" s="73"/>
      <c r="W309" s="73"/>
    </row>
    <row r="310" spans="1:23" x14ac:dyDescent="0.25">
      <c r="A310" s="37" t="s">
        <v>285</v>
      </c>
      <c r="B310" s="35" t="s">
        <v>284</v>
      </c>
      <c r="C310" s="35"/>
      <c r="D310" s="99">
        <f>D311</f>
        <v>20</v>
      </c>
      <c r="E310" s="82"/>
      <c r="F310" s="82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</row>
    <row r="311" spans="1:23" ht="30" x14ac:dyDescent="0.25">
      <c r="A311" s="37" t="s">
        <v>108</v>
      </c>
      <c r="B311" s="35" t="s">
        <v>284</v>
      </c>
      <c r="C311" s="35">
        <v>600</v>
      </c>
      <c r="D311" s="99">
        <v>20</v>
      </c>
      <c r="E311" s="82"/>
      <c r="F311" s="82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</row>
    <row r="312" spans="1:23" ht="45" x14ac:dyDescent="0.25">
      <c r="A312" s="34" t="s">
        <v>343</v>
      </c>
      <c r="B312" s="35" t="s">
        <v>254</v>
      </c>
      <c r="C312" s="35"/>
      <c r="D312" s="99">
        <f>D313+D315+D317</f>
        <v>134</v>
      </c>
      <c r="E312" s="82"/>
      <c r="F312" s="82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</row>
    <row r="313" spans="1:23" ht="45" x14ac:dyDescent="0.25">
      <c r="A313" s="60" t="s">
        <v>241</v>
      </c>
      <c r="B313" s="35" t="s">
        <v>255</v>
      </c>
      <c r="C313" s="35"/>
      <c r="D313" s="99">
        <f>D314</f>
        <v>24</v>
      </c>
      <c r="E313" s="82"/>
      <c r="F313" s="82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</row>
    <row r="314" spans="1:23" ht="30" x14ac:dyDescent="0.25">
      <c r="A314" s="37" t="s">
        <v>108</v>
      </c>
      <c r="B314" s="35" t="s">
        <v>255</v>
      </c>
      <c r="C314" s="35">
        <v>600</v>
      </c>
      <c r="D314" s="99">
        <v>24</v>
      </c>
      <c r="E314" s="82"/>
      <c r="F314" s="82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</row>
    <row r="315" spans="1:23" ht="45" x14ac:dyDescent="0.25">
      <c r="A315" s="60" t="s">
        <v>257</v>
      </c>
      <c r="B315" s="35" t="s">
        <v>258</v>
      </c>
      <c r="C315" s="35"/>
      <c r="D315" s="99">
        <f>D316</f>
        <v>100</v>
      </c>
      <c r="E315" s="82"/>
      <c r="F315" s="82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</row>
    <row r="316" spans="1:23" ht="30" x14ac:dyDescent="0.25">
      <c r="A316" s="37" t="s">
        <v>108</v>
      </c>
      <c r="B316" s="35" t="s">
        <v>258</v>
      </c>
      <c r="C316" s="35">
        <v>600</v>
      </c>
      <c r="D316" s="99">
        <v>100</v>
      </c>
      <c r="E316" s="82"/>
      <c r="F316" s="82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</row>
    <row r="317" spans="1:23" ht="45" x14ac:dyDescent="0.25">
      <c r="A317" s="60" t="s">
        <v>262</v>
      </c>
      <c r="B317" s="35" t="s">
        <v>263</v>
      </c>
      <c r="C317" s="35"/>
      <c r="D317" s="99">
        <f>D318</f>
        <v>10</v>
      </c>
      <c r="E317" s="82"/>
      <c r="F317" s="82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</row>
    <row r="318" spans="1:23" ht="30" x14ac:dyDescent="0.25">
      <c r="A318" s="37" t="s">
        <v>108</v>
      </c>
      <c r="B318" s="35" t="s">
        <v>263</v>
      </c>
      <c r="C318" s="35">
        <v>600</v>
      </c>
      <c r="D318" s="99">
        <v>10</v>
      </c>
      <c r="E318" s="82"/>
      <c r="F318" s="82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</row>
    <row r="319" spans="1:23" ht="43.5" x14ac:dyDescent="0.25">
      <c r="A319" s="62" t="s">
        <v>302</v>
      </c>
      <c r="B319" s="44" t="s">
        <v>186</v>
      </c>
      <c r="C319" s="35"/>
      <c r="D319" s="97">
        <f>D334+D320</f>
        <v>6959.5</v>
      </c>
      <c r="E319" s="80"/>
      <c r="F319" s="80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</row>
    <row r="320" spans="1:23" x14ac:dyDescent="0.25">
      <c r="A320" s="47" t="s">
        <v>216</v>
      </c>
      <c r="B320" s="48" t="s">
        <v>187</v>
      </c>
      <c r="C320" s="48"/>
      <c r="D320" s="98">
        <f>D321</f>
        <v>1701.8</v>
      </c>
      <c r="E320" s="81"/>
      <c r="F320" s="81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</row>
    <row r="321" spans="1:23" x14ac:dyDescent="0.25">
      <c r="A321" s="49" t="s">
        <v>5</v>
      </c>
      <c r="B321" s="35" t="s">
        <v>188</v>
      </c>
      <c r="C321" s="35"/>
      <c r="D321" s="99">
        <f>D322+D324+D326+D328+D330+D332</f>
        <v>1701.8</v>
      </c>
      <c r="E321" s="82"/>
      <c r="F321" s="82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</row>
    <row r="322" spans="1:23" ht="30" x14ac:dyDescent="0.25">
      <c r="A322" s="49" t="s">
        <v>141</v>
      </c>
      <c r="B322" s="35" t="s">
        <v>189</v>
      </c>
      <c r="C322" s="35"/>
      <c r="D322" s="99">
        <f>D323</f>
        <v>1006.8</v>
      </c>
      <c r="E322" s="82"/>
      <c r="F322" s="82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</row>
    <row r="323" spans="1:23" ht="30" x14ac:dyDescent="0.25">
      <c r="A323" s="37" t="s">
        <v>108</v>
      </c>
      <c r="B323" s="35" t="s">
        <v>189</v>
      </c>
      <c r="C323" s="35">
        <v>600</v>
      </c>
      <c r="D323" s="99">
        <f>K323+L323</f>
        <v>1006.8</v>
      </c>
      <c r="E323" s="82"/>
      <c r="F323" s="82"/>
      <c r="G323" s="73"/>
      <c r="H323" s="73"/>
      <c r="I323" s="73"/>
      <c r="J323" s="73"/>
      <c r="K323" s="73">
        <v>799</v>
      </c>
      <c r="L323" s="73">
        <v>207.8</v>
      </c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</row>
    <row r="324" spans="1:23" ht="30" x14ac:dyDescent="0.25">
      <c r="A324" s="49" t="s">
        <v>177</v>
      </c>
      <c r="B324" s="35" t="s">
        <v>190</v>
      </c>
      <c r="C324" s="35"/>
      <c r="D324" s="99">
        <f>D325</f>
        <v>237</v>
      </c>
      <c r="E324" s="82"/>
      <c r="F324" s="82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</row>
    <row r="325" spans="1:23" ht="30" x14ac:dyDescent="0.25">
      <c r="A325" s="37" t="s">
        <v>108</v>
      </c>
      <c r="B325" s="35" t="s">
        <v>190</v>
      </c>
      <c r="C325" s="35">
        <v>600</v>
      </c>
      <c r="D325" s="99">
        <v>237</v>
      </c>
      <c r="E325" s="82"/>
      <c r="F325" s="82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</row>
    <row r="326" spans="1:23" x14ac:dyDescent="0.25">
      <c r="A326" s="49" t="s">
        <v>32</v>
      </c>
      <c r="B326" s="35" t="s">
        <v>191</v>
      </c>
      <c r="C326" s="35"/>
      <c r="D326" s="99">
        <f>D327</f>
        <v>300</v>
      </c>
      <c r="E326" s="82"/>
      <c r="F326" s="82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</row>
    <row r="327" spans="1:23" ht="30" x14ac:dyDescent="0.25">
      <c r="A327" s="37" t="s">
        <v>108</v>
      </c>
      <c r="B327" s="35" t="s">
        <v>191</v>
      </c>
      <c r="C327" s="35">
        <v>600</v>
      </c>
      <c r="D327" s="99">
        <v>300</v>
      </c>
      <c r="E327" s="82"/>
      <c r="F327" s="82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</row>
    <row r="328" spans="1:23" ht="45" x14ac:dyDescent="0.25">
      <c r="A328" s="49" t="s">
        <v>33</v>
      </c>
      <c r="B328" s="35" t="s">
        <v>192</v>
      </c>
      <c r="C328" s="35"/>
      <c r="D328" s="99">
        <f>D329</f>
        <v>110</v>
      </c>
      <c r="E328" s="82"/>
      <c r="F328" s="82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</row>
    <row r="329" spans="1:23" ht="30" x14ac:dyDescent="0.25">
      <c r="A329" s="37" t="s">
        <v>108</v>
      </c>
      <c r="B329" s="35" t="s">
        <v>192</v>
      </c>
      <c r="C329" s="35">
        <v>600</v>
      </c>
      <c r="D329" s="99">
        <v>110</v>
      </c>
      <c r="E329" s="82"/>
      <c r="F329" s="82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</row>
    <row r="330" spans="1:23" ht="60" x14ac:dyDescent="0.25">
      <c r="A330" s="37" t="s">
        <v>236</v>
      </c>
      <c r="B330" s="35" t="s">
        <v>235</v>
      </c>
      <c r="C330" s="35"/>
      <c r="D330" s="99">
        <f>D331</f>
        <v>18</v>
      </c>
      <c r="E330" s="82"/>
      <c r="F330" s="82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</row>
    <row r="331" spans="1:23" x14ac:dyDescent="0.25">
      <c r="A331" s="49" t="s">
        <v>113</v>
      </c>
      <c r="B331" s="35" t="s">
        <v>235</v>
      </c>
      <c r="C331" s="35">
        <v>300</v>
      </c>
      <c r="D331" s="99">
        <v>18</v>
      </c>
      <c r="E331" s="82"/>
      <c r="F331" s="82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</row>
    <row r="332" spans="1:23" ht="60.75" customHeight="1" x14ac:dyDescent="0.25">
      <c r="A332" s="34" t="s">
        <v>308</v>
      </c>
      <c r="B332" s="35" t="s">
        <v>244</v>
      </c>
      <c r="C332" s="35"/>
      <c r="D332" s="99">
        <f>D333</f>
        <v>30</v>
      </c>
      <c r="E332" s="82"/>
      <c r="F332" s="82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</row>
    <row r="333" spans="1:23" ht="30" x14ac:dyDescent="0.25">
      <c r="A333" s="37" t="s">
        <v>108</v>
      </c>
      <c r="B333" s="35" t="s">
        <v>244</v>
      </c>
      <c r="C333" s="35">
        <v>600</v>
      </c>
      <c r="D333" s="99">
        <f>G333+H333</f>
        <v>30</v>
      </c>
      <c r="E333" s="82"/>
      <c r="F333" s="82"/>
      <c r="G333" s="73">
        <v>67</v>
      </c>
      <c r="H333" s="73">
        <v>-37</v>
      </c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</row>
    <row r="334" spans="1:23" ht="35.25" customHeight="1" x14ac:dyDescent="0.25">
      <c r="A334" s="63" t="s">
        <v>220</v>
      </c>
      <c r="B334" s="48" t="s">
        <v>193</v>
      </c>
      <c r="C334" s="48"/>
      <c r="D334" s="98">
        <f>D335+D344</f>
        <v>5257.7</v>
      </c>
      <c r="E334" s="81"/>
      <c r="F334" s="81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</row>
    <row r="335" spans="1:23" ht="30" x14ac:dyDescent="0.25">
      <c r="A335" s="49" t="s">
        <v>7</v>
      </c>
      <c r="B335" s="35" t="s">
        <v>194</v>
      </c>
      <c r="C335" s="35"/>
      <c r="D335" s="99">
        <f>D336+D338+D340+D342</f>
        <v>4657.7</v>
      </c>
      <c r="E335" s="82"/>
      <c r="F335" s="82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</row>
    <row r="336" spans="1:23" ht="30" x14ac:dyDescent="0.25">
      <c r="A336" s="49" t="s">
        <v>141</v>
      </c>
      <c r="B336" s="35" t="s">
        <v>195</v>
      </c>
      <c r="C336" s="35"/>
      <c r="D336" s="99">
        <f>D337</f>
        <v>2922.7</v>
      </c>
      <c r="E336" s="82"/>
      <c r="F336" s="82"/>
      <c r="G336" s="73"/>
      <c r="H336" s="73"/>
      <c r="I336" s="73"/>
      <c r="J336" s="73"/>
      <c r="K336" s="73"/>
      <c r="L336" s="73" t="s">
        <v>455</v>
      </c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</row>
    <row r="337" spans="1:23" ht="30" x14ac:dyDescent="0.25">
      <c r="A337" s="37" t="s">
        <v>108</v>
      </c>
      <c r="B337" s="35" t="s">
        <v>195</v>
      </c>
      <c r="C337" s="35">
        <v>600</v>
      </c>
      <c r="D337" s="99">
        <f>K337+L337</f>
        <v>2922.7</v>
      </c>
      <c r="E337" s="82"/>
      <c r="F337" s="82"/>
      <c r="G337" s="73"/>
      <c r="H337" s="73"/>
      <c r="I337" s="73"/>
      <c r="J337" s="73"/>
      <c r="K337" s="73">
        <v>2562.5</v>
      </c>
      <c r="L337" s="73">
        <v>360.2</v>
      </c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</row>
    <row r="338" spans="1:23" x14ac:dyDescent="0.25">
      <c r="A338" s="49" t="s">
        <v>34</v>
      </c>
      <c r="B338" s="35" t="s">
        <v>196</v>
      </c>
      <c r="C338" s="35"/>
      <c r="D338" s="99">
        <f>D339</f>
        <v>1338</v>
      </c>
      <c r="E338" s="82"/>
      <c r="F338" s="82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</row>
    <row r="339" spans="1:23" ht="30" x14ac:dyDescent="0.25">
      <c r="A339" s="37" t="s">
        <v>108</v>
      </c>
      <c r="B339" s="35" t="s">
        <v>196</v>
      </c>
      <c r="C339" s="35">
        <v>600</v>
      </c>
      <c r="D339" s="99">
        <f>K339+L339</f>
        <v>1338</v>
      </c>
      <c r="E339" s="82"/>
      <c r="F339" s="82"/>
      <c r="G339" s="73"/>
      <c r="H339" s="73"/>
      <c r="I339" s="73"/>
      <c r="J339" s="73"/>
      <c r="K339" s="73">
        <v>1528</v>
      </c>
      <c r="L339" s="73">
        <v>-190</v>
      </c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</row>
    <row r="340" spans="1:23" ht="80.25" customHeight="1" x14ac:dyDescent="0.25">
      <c r="A340" s="50" t="s">
        <v>217</v>
      </c>
      <c r="B340" s="35" t="s">
        <v>197</v>
      </c>
      <c r="C340" s="35"/>
      <c r="D340" s="99">
        <f>D341</f>
        <v>393</v>
      </c>
      <c r="E340" s="82"/>
      <c r="F340" s="82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</row>
    <row r="341" spans="1:23" ht="30" x14ac:dyDescent="0.25">
      <c r="A341" s="37" t="s">
        <v>108</v>
      </c>
      <c r="B341" s="35" t="s">
        <v>197</v>
      </c>
      <c r="C341" s="35">
        <v>600</v>
      </c>
      <c r="D341" s="99">
        <v>393</v>
      </c>
      <c r="E341" s="82"/>
      <c r="F341" s="82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</row>
    <row r="342" spans="1:23" ht="75" x14ac:dyDescent="0.25">
      <c r="A342" s="49" t="s">
        <v>218</v>
      </c>
      <c r="B342" s="35" t="s">
        <v>198</v>
      </c>
      <c r="C342" s="35"/>
      <c r="D342" s="99">
        <f>D343</f>
        <v>4</v>
      </c>
      <c r="E342" s="82"/>
      <c r="F342" s="82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</row>
    <row r="343" spans="1:23" ht="30" x14ac:dyDescent="0.25">
      <c r="A343" s="37" t="s">
        <v>108</v>
      </c>
      <c r="B343" s="35" t="s">
        <v>198</v>
      </c>
      <c r="C343" s="35">
        <v>600</v>
      </c>
      <c r="D343" s="99">
        <v>4</v>
      </c>
      <c r="E343" s="82"/>
      <c r="F343" s="82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</row>
    <row r="344" spans="1:23" ht="45" x14ac:dyDescent="0.25">
      <c r="A344" s="37" t="s">
        <v>392</v>
      </c>
      <c r="B344" s="35" t="s">
        <v>390</v>
      </c>
      <c r="C344" s="35"/>
      <c r="D344" s="99">
        <f>D345</f>
        <v>600</v>
      </c>
      <c r="E344" s="82"/>
      <c r="F344" s="82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</row>
    <row r="345" spans="1:23" ht="75" x14ac:dyDescent="0.25">
      <c r="A345" s="37" t="s">
        <v>389</v>
      </c>
      <c r="B345" s="35" t="s">
        <v>391</v>
      </c>
      <c r="C345" s="35"/>
      <c r="D345" s="99">
        <f>D346</f>
        <v>600</v>
      </c>
      <c r="E345" s="82"/>
      <c r="F345" s="82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</row>
    <row r="346" spans="1:23" ht="30" x14ac:dyDescent="0.25">
      <c r="A346" s="37" t="s">
        <v>108</v>
      </c>
      <c r="B346" s="35" t="s">
        <v>391</v>
      </c>
      <c r="C346" s="35">
        <v>600</v>
      </c>
      <c r="D346" s="99">
        <f>I346+J346</f>
        <v>600</v>
      </c>
      <c r="E346" s="82"/>
      <c r="F346" s="82"/>
      <c r="G346" s="73"/>
      <c r="H346" s="73"/>
      <c r="I346" s="73">
        <v>0</v>
      </c>
      <c r="J346" s="73">
        <v>600</v>
      </c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</row>
    <row r="347" spans="1:23" ht="43.5" x14ac:dyDescent="0.25">
      <c r="A347" s="62" t="s">
        <v>379</v>
      </c>
      <c r="B347" s="52" t="s">
        <v>364</v>
      </c>
      <c r="C347" s="35"/>
      <c r="D347" s="97">
        <f>D348</f>
        <v>1350.6</v>
      </c>
      <c r="E347" s="80"/>
      <c r="F347" s="80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</row>
    <row r="348" spans="1:23" ht="30" x14ac:dyDescent="0.25">
      <c r="A348" s="37" t="s">
        <v>378</v>
      </c>
      <c r="B348" s="52" t="s">
        <v>365</v>
      </c>
      <c r="C348" s="35"/>
      <c r="D348" s="99">
        <f>D349</f>
        <v>1350.6</v>
      </c>
      <c r="E348" s="82"/>
      <c r="F348" s="82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</row>
    <row r="349" spans="1:23" ht="30" x14ac:dyDescent="0.25">
      <c r="A349" s="37" t="s">
        <v>377</v>
      </c>
      <c r="B349" s="52" t="s">
        <v>366</v>
      </c>
      <c r="C349" s="35"/>
      <c r="D349" s="99">
        <f>D350</f>
        <v>1350.6</v>
      </c>
      <c r="E349" s="82"/>
      <c r="F349" s="82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</row>
    <row r="350" spans="1:23" ht="45" x14ac:dyDescent="0.25">
      <c r="A350" s="37" t="s">
        <v>363</v>
      </c>
      <c r="B350" s="52" t="s">
        <v>367</v>
      </c>
      <c r="C350" s="35"/>
      <c r="D350" s="99">
        <f>D351</f>
        <v>1350.6</v>
      </c>
      <c r="E350" s="82"/>
      <c r="F350" s="82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</row>
    <row r="351" spans="1:23" ht="30" x14ac:dyDescent="0.25">
      <c r="A351" s="37" t="s">
        <v>109</v>
      </c>
      <c r="B351" s="52" t="s">
        <v>367</v>
      </c>
      <c r="C351" s="35">
        <v>200</v>
      </c>
      <c r="D351" s="99">
        <f>G351+H351</f>
        <v>1350.6</v>
      </c>
      <c r="E351" s="82"/>
      <c r="F351" s="82"/>
      <c r="G351" s="73">
        <v>0</v>
      </c>
      <c r="H351" s="73">
        <v>1350.6</v>
      </c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</row>
    <row r="352" spans="1:23" ht="43.5" x14ac:dyDescent="0.25">
      <c r="A352" s="62" t="s">
        <v>303</v>
      </c>
      <c r="B352" s="44" t="s">
        <v>275</v>
      </c>
      <c r="C352" s="44"/>
      <c r="D352" s="97">
        <f>D353</f>
        <v>6582.4</v>
      </c>
      <c r="E352" s="80"/>
      <c r="F352" s="80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</row>
    <row r="353" spans="1:23" ht="30" x14ac:dyDescent="0.25">
      <c r="A353" s="37" t="s">
        <v>292</v>
      </c>
      <c r="B353" s="35" t="s">
        <v>276</v>
      </c>
      <c r="C353" s="35"/>
      <c r="D353" s="99">
        <f>D354+D357</f>
        <v>6582.4</v>
      </c>
      <c r="E353" s="82"/>
      <c r="F353" s="82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</row>
    <row r="354" spans="1:23" ht="30" x14ac:dyDescent="0.25">
      <c r="A354" s="37" t="s">
        <v>291</v>
      </c>
      <c r="B354" s="35" t="s">
        <v>277</v>
      </c>
      <c r="C354" s="35"/>
      <c r="D354" s="99">
        <f>D355</f>
        <v>4713.3999999999996</v>
      </c>
      <c r="E354" s="82"/>
      <c r="F354" s="82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</row>
    <row r="355" spans="1:23" ht="45" x14ac:dyDescent="0.25">
      <c r="A355" s="49" t="s">
        <v>278</v>
      </c>
      <c r="B355" s="35" t="s">
        <v>279</v>
      </c>
      <c r="C355" s="35"/>
      <c r="D355" s="99">
        <f>D356</f>
        <v>4713.3999999999996</v>
      </c>
      <c r="E355" s="82"/>
      <c r="F355" s="82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</row>
    <row r="356" spans="1:23" ht="30" x14ac:dyDescent="0.25">
      <c r="A356" s="37" t="s">
        <v>109</v>
      </c>
      <c r="B356" s="35" t="s">
        <v>279</v>
      </c>
      <c r="C356" s="35">
        <v>200</v>
      </c>
      <c r="D356" s="100">
        <f>G356+H356</f>
        <v>4713.3999999999996</v>
      </c>
      <c r="E356" s="85"/>
      <c r="F356" s="85"/>
      <c r="G356" s="73">
        <v>6336.3</v>
      </c>
      <c r="H356" s="73">
        <v>-1622.9</v>
      </c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</row>
    <row r="357" spans="1:23" ht="30" x14ac:dyDescent="0.25">
      <c r="A357" s="37" t="s">
        <v>383</v>
      </c>
      <c r="B357" s="35" t="s">
        <v>385</v>
      </c>
      <c r="C357" s="35"/>
      <c r="D357" s="100">
        <f>D358</f>
        <v>1869</v>
      </c>
      <c r="E357" s="85"/>
      <c r="F357" s="85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</row>
    <row r="358" spans="1:23" ht="30" x14ac:dyDescent="0.25">
      <c r="A358" s="49" t="s">
        <v>382</v>
      </c>
      <c r="B358" s="35" t="s">
        <v>384</v>
      </c>
      <c r="C358" s="35"/>
      <c r="D358" s="100">
        <f>D359</f>
        <v>1869</v>
      </c>
      <c r="E358" s="85"/>
      <c r="F358" s="85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</row>
    <row r="359" spans="1:23" ht="30" x14ac:dyDescent="0.25">
      <c r="A359" s="37" t="s">
        <v>109</v>
      </c>
      <c r="B359" s="35" t="s">
        <v>384</v>
      </c>
      <c r="C359" s="35">
        <v>200</v>
      </c>
      <c r="D359" s="100">
        <f>G359+H359+J359+S359</f>
        <v>1869</v>
      </c>
      <c r="E359" s="85"/>
      <c r="F359" s="85"/>
      <c r="G359" s="73">
        <v>0</v>
      </c>
      <c r="H359" s="73">
        <v>2302</v>
      </c>
      <c r="I359" s="73"/>
      <c r="J359" s="73">
        <v>-400</v>
      </c>
      <c r="K359" s="73"/>
      <c r="L359" s="73"/>
      <c r="M359" s="73"/>
      <c r="N359" s="73"/>
      <c r="O359" s="73"/>
      <c r="P359" s="73"/>
      <c r="Q359" s="73"/>
      <c r="R359" s="73"/>
      <c r="S359" s="73">
        <v>-33</v>
      </c>
      <c r="T359" s="73"/>
      <c r="U359" s="73"/>
      <c r="V359" s="73"/>
      <c r="W359" s="73"/>
    </row>
    <row r="360" spans="1:23" ht="51" customHeight="1" x14ac:dyDescent="0.25">
      <c r="A360" s="64" t="s">
        <v>306</v>
      </c>
      <c r="B360" s="65" t="s">
        <v>167</v>
      </c>
      <c r="C360" s="44"/>
      <c r="D360" s="102">
        <f>D361</f>
        <v>4937.5</v>
      </c>
      <c r="E360" s="88"/>
      <c r="F360" s="88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</row>
    <row r="361" spans="1:23" ht="21" customHeight="1" x14ac:dyDescent="0.25">
      <c r="A361" s="34" t="s">
        <v>131</v>
      </c>
      <c r="B361" s="35" t="s">
        <v>132</v>
      </c>
      <c r="C361" s="35"/>
      <c r="D361" s="103">
        <f>D364+D369+D372+D362+D367</f>
        <v>4937.5</v>
      </c>
      <c r="E361" s="89"/>
      <c r="F361" s="89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</row>
    <row r="362" spans="1:23" ht="21" customHeight="1" x14ac:dyDescent="0.25">
      <c r="A362" s="56" t="s">
        <v>388</v>
      </c>
      <c r="B362" s="48" t="s">
        <v>435</v>
      </c>
      <c r="C362" s="35"/>
      <c r="D362" s="103">
        <f>D363</f>
        <v>1559.5</v>
      </c>
      <c r="E362" s="89"/>
      <c r="F362" s="89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</row>
    <row r="363" spans="1:23" ht="30.75" customHeight="1" x14ac:dyDescent="0.25">
      <c r="A363" s="37" t="s">
        <v>109</v>
      </c>
      <c r="B363" s="35" t="s">
        <v>435</v>
      </c>
      <c r="C363" s="35">
        <v>200</v>
      </c>
      <c r="D363" s="103">
        <f>I363+J363+L363+P363+S363+T363+U363</f>
        <v>1559.5</v>
      </c>
      <c r="E363" s="89"/>
      <c r="F363" s="89"/>
      <c r="G363" s="73"/>
      <c r="H363" s="73"/>
      <c r="I363" s="73">
        <v>0</v>
      </c>
      <c r="J363" s="73">
        <v>500</v>
      </c>
      <c r="K363" s="73"/>
      <c r="L363" s="73">
        <v>538.5</v>
      </c>
      <c r="M363" s="73"/>
      <c r="N363" s="73"/>
      <c r="O363" s="73"/>
      <c r="P363" s="73">
        <v>242.3</v>
      </c>
      <c r="Q363" s="73"/>
      <c r="R363" s="73"/>
      <c r="S363" s="73">
        <v>105.4</v>
      </c>
      <c r="T363" s="73">
        <v>87.2</v>
      </c>
      <c r="U363" s="73">
        <v>86.1</v>
      </c>
      <c r="V363" s="73"/>
      <c r="W363" s="73"/>
    </row>
    <row r="364" spans="1:23" ht="33" customHeight="1" x14ac:dyDescent="0.25">
      <c r="A364" s="56" t="s">
        <v>307</v>
      </c>
      <c r="B364" s="48" t="s">
        <v>175</v>
      </c>
      <c r="C364" s="48"/>
      <c r="D364" s="98">
        <f>D365</f>
        <v>693</v>
      </c>
      <c r="E364" s="81"/>
      <c r="F364" s="81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</row>
    <row r="365" spans="1:23" x14ac:dyDescent="0.25">
      <c r="A365" s="37" t="s">
        <v>112</v>
      </c>
      <c r="B365" s="35" t="s">
        <v>175</v>
      </c>
      <c r="C365" s="40" t="s">
        <v>133</v>
      </c>
      <c r="D365" s="99">
        <f>G365+H365+J365+L365+N365+P365+R365+S365+T365+U365</f>
        <v>693</v>
      </c>
      <c r="E365" s="82"/>
      <c r="F365" s="82"/>
      <c r="G365" s="73">
        <v>776.7</v>
      </c>
      <c r="H365" s="73">
        <v>-69.7</v>
      </c>
      <c r="I365" s="73"/>
      <c r="J365" s="73">
        <v>352.8</v>
      </c>
      <c r="K365" s="73"/>
      <c r="L365" s="73">
        <v>-8.3000000000000007</v>
      </c>
      <c r="M365" s="73"/>
      <c r="N365" s="73">
        <v>250</v>
      </c>
      <c r="O365" s="73"/>
      <c r="P365" s="73">
        <v>-36.200000000000003</v>
      </c>
      <c r="Q365" s="73"/>
      <c r="R365" s="73">
        <v>-0.6</v>
      </c>
      <c r="S365" s="73">
        <v>4756.8</v>
      </c>
      <c r="T365" s="73">
        <v>-5000</v>
      </c>
      <c r="U365" s="73">
        <v>-328.5</v>
      </c>
      <c r="V365" s="73"/>
      <c r="W365" s="73"/>
    </row>
    <row r="366" spans="1:23" ht="30" x14ac:dyDescent="0.25">
      <c r="A366" s="37" t="s">
        <v>176</v>
      </c>
      <c r="B366" s="35" t="s">
        <v>175</v>
      </c>
      <c r="C366" s="40" t="s">
        <v>133</v>
      </c>
      <c r="D366" s="99">
        <v>300</v>
      </c>
      <c r="E366" s="82"/>
      <c r="F366" s="82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</row>
    <row r="367" spans="1:23" ht="60" x14ac:dyDescent="0.25">
      <c r="A367" s="37" t="s">
        <v>445</v>
      </c>
      <c r="B367" s="35" t="s">
        <v>446</v>
      </c>
      <c r="C367" s="40"/>
      <c r="D367" s="99">
        <f>D368</f>
        <v>350</v>
      </c>
      <c r="E367" s="82"/>
      <c r="F367" s="82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</row>
    <row r="368" spans="1:23" ht="60" x14ac:dyDescent="0.25">
      <c r="A368" s="37" t="s">
        <v>111</v>
      </c>
      <c r="B368" s="35" t="s">
        <v>446</v>
      </c>
      <c r="C368" s="40" t="s">
        <v>125</v>
      </c>
      <c r="D368" s="99">
        <f>S368</f>
        <v>350</v>
      </c>
      <c r="E368" s="82"/>
      <c r="F368" s="82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>
        <v>350</v>
      </c>
      <c r="T368" s="73"/>
      <c r="U368" s="73"/>
      <c r="V368" s="73"/>
      <c r="W368" s="73"/>
    </row>
    <row r="369" spans="1:23" ht="32.25" customHeight="1" x14ac:dyDescent="0.25">
      <c r="A369" s="56" t="s">
        <v>305</v>
      </c>
      <c r="B369" s="58" t="s">
        <v>126</v>
      </c>
      <c r="C369" s="40"/>
      <c r="D369" s="101">
        <f>D370</f>
        <v>1398.3</v>
      </c>
      <c r="E369" s="86"/>
      <c r="F369" s="86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</row>
    <row r="370" spans="1:23" ht="30" x14ac:dyDescent="0.25">
      <c r="A370" s="37" t="s">
        <v>124</v>
      </c>
      <c r="B370" s="40" t="s">
        <v>127</v>
      </c>
      <c r="C370" s="40"/>
      <c r="D370" s="100">
        <f>D371</f>
        <v>1398.3</v>
      </c>
      <c r="E370" s="90"/>
      <c r="F370" s="90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</row>
    <row r="371" spans="1:23" ht="60" x14ac:dyDescent="0.25">
      <c r="A371" s="37" t="s">
        <v>111</v>
      </c>
      <c r="B371" s="40" t="s">
        <v>127</v>
      </c>
      <c r="C371" s="40" t="s">
        <v>125</v>
      </c>
      <c r="D371" s="100">
        <f>K371+L371</f>
        <v>1398.3</v>
      </c>
      <c r="E371" s="90"/>
      <c r="F371" s="90"/>
      <c r="G371" s="73"/>
      <c r="H371" s="73"/>
      <c r="I371" s="73"/>
      <c r="J371" s="73"/>
      <c r="K371" s="73">
        <v>1394.2</v>
      </c>
      <c r="L371" s="73">
        <v>4.0999999999999996</v>
      </c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</row>
    <row r="372" spans="1:23" ht="30" x14ac:dyDescent="0.25">
      <c r="A372" s="53" t="s">
        <v>304</v>
      </c>
      <c r="B372" s="58" t="s">
        <v>128</v>
      </c>
      <c r="C372" s="65"/>
      <c r="D372" s="101">
        <f>D373</f>
        <v>936.69999999999993</v>
      </c>
      <c r="E372" s="86"/>
      <c r="F372" s="86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</row>
    <row r="373" spans="1:23" ht="30" x14ac:dyDescent="0.25">
      <c r="A373" s="37" t="s">
        <v>124</v>
      </c>
      <c r="B373" s="40" t="s">
        <v>129</v>
      </c>
      <c r="C373" s="40"/>
      <c r="D373" s="100">
        <f>D374+D375</f>
        <v>936.69999999999993</v>
      </c>
      <c r="E373" s="85"/>
      <c r="F373" s="85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</row>
    <row r="374" spans="1:23" ht="63.75" customHeight="1" x14ac:dyDescent="0.25">
      <c r="A374" s="37" t="s">
        <v>111</v>
      </c>
      <c r="B374" s="40" t="s">
        <v>129</v>
      </c>
      <c r="C374" s="40" t="s">
        <v>125</v>
      </c>
      <c r="D374" s="100">
        <f>K374+L374+P374</f>
        <v>754.8</v>
      </c>
      <c r="E374" s="85"/>
      <c r="F374" s="85"/>
      <c r="G374" s="73"/>
      <c r="H374" s="73"/>
      <c r="I374" s="73"/>
      <c r="J374" s="73"/>
      <c r="K374" s="73">
        <v>639.79999999999995</v>
      </c>
      <c r="L374" s="73">
        <v>24.4</v>
      </c>
      <c r="M374" s="73"/>
      <c r="N374" s="73"/>
      <c r="O374" s="73"/>
      <c r="P374" s="73">
        <v>90.6</v>
      </c>
      <c r="Q374" s="73"/>
      <c r="R374" s="73"/>
      <c r="S374" s="73"/>
      <c r="T374" s="73"/>
      <c r="U374" s="73"/>
      <c r="V374" s="73"/>
      <c r="W374" s="73"/>
    </row>
    <row r="375" spans="1:23" ht="30" x14ac:dyDescent="0.25">
      <c r="A375" s="37" t="s">
        <v>109</v>
      </c>
      <c r="B375" s="40" t="s">
        <v>129</v>
      </c>
      <c r="C375" s="40" t="s">
        <v>130</v>
      </c>
      <c r="D375" s="100">
        <v>181.9</v>
      </c>
      <c r="E375" s="85"/>
      <c r="F375" s="85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</row>
    <row r="376" spans="1:23" x14ac:dyDescent="0.25">
      <c r="A376" s="66" t="s">
        <v>114</v>
      </c>
      <c r="B376" s="44"/>
      <c r="C376" s="44"/>
      <c r="D376" s="97">
        <f>D18+D92+D124+D136+D165+D239+D260+D319+D360+D352+D347</f>
        <v>608696.1</v>
      </c>
      <c r="E376" s="80"/>
      <c r="F376" s="80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</row>
    <row r="377" spans="1:23" x14ac:dyDescent="0.25">
      <c r="A377" s="67"/>
      <c r="B377" s="43"/>
      <c r="C377" s="43"/>
      <c r="G377" s="21"/>
      <c r="H377" s="21"/>
      <c r="I377" s="21"/>
      <c r="J377" s="21"/>
      <c r="K377" s="21"/>
      <c r="L377" s="21"/>
    </row>
    <row r="378" spans="1:23" x14ac:dyDescent="0.25">
      <c r="B378" s="43"/>
      <c r="C378" s="43"/>
      <c r="D378" s="23"/>
      <c r="E378" s="31"/>
      <c r="F378" s="31"/>
      <c r="G378" s="21"/>
      <c r="H378" s="21"/>
      <c r="I378" s="21"/>
      <c r="J378" s="21"/>
      <c r="K378" s="21"/>
      <c r="L378" s="21"/>
    </row>
    <row r="379" spans="1:23" x14ac:dyDescent="0.25">
      <c r="B379" s="43"/>
      <c r="C379" s="43"/>
      <c r="D379" s="23"/>
      <c r="E379" s="31"/>
      <c r="F379" s="31"/>
      <c r="G379" s="21"/>
      <c r="H379" s="21"/>
      <c r="I379" s="21"/>
      <c r="J379" s="21"/>
      <c r="K379" s="21"/>
      <c r="L379" s="21"/>
    </row>
    <row r="380" spans="1:23" x14ac:dyDescent="0.25">
      <c r="B380" s="43"/>
      <c r="C380" s="43"/>
      <c r="D380" s="23"/>
      <c r="E380" s="31"/>
      <c r="F380" s="31"/>
      <c r="G380" s="21"/>
      <c r="H380" s="21"/>
      <c r="I380" s="21"/>
      <c r="J380" s="21"/>
      <c r="K380" s="21"/>
      <c r="L380" s="21"/>
    </row>
    <row r="381" spans="1:23" x14ac:dyDescent="0.25">
      <c r="A381" s="68"/>
      <c r="B381" s="22"/>
      <c r="C381" s="38"/>
      <c r="D381" s="38"/>
      <c r="E381"/>
      <c r="F381"/>
    </row>
    <row r="382" spans="1:23" x14ac:dyDescent="0.25">
      <c r="A382" s="68"/>
      <c r="B382" s="22"/>
      <c r="C382" s="38"/>
      <c r="D382" s="38"/>
      <c r="E382"/>
      <c r="F382"/>
    </row>
    <row r="383" spans="1:23" x14ac:dyDescent="0.25">
      <c r="A383" s="68"/>
      <c r="B383" s="22"/>
      <c r="C383" s="38"/>
      <c r="D383" s="69"/>
      <c r="E383"/>
      <c r="F383"/>
    </row>
    <row r="384" spans="1:23" x14ac:dyDescent="0.25">
      <c r="A384" s="68"/>
      <c r="B384" s="22"/>
      <c r="C384" s="38"/>
      <c r="D384" s="69"/>
      <c r="E384"/>
      <c r="F384"/>
    </row>
    <row r="385" spans="1:6" x14ac:dyDescent="0.25">
      <c r="A385" s="68"/>
      <c r="B385" s="22"/>
      <c r="C385" s="38"/>
      <c r="D385" s="70"/>
      <c r="E385"/>
      <c r="F385"/>
    </row>
    <row r="386" spans="1:6" x14ac:dyDescent="0.25">
      <c r="A386" s="68"/>
      <c r="B386" s="22"/>
      <c r="C386" s="38"/>
      <c r="D386" s="70"/>
      <c r="E386"/>
      <c r="F386"/>
    </row>
    <row r="387" spans="1:6" x14ac:dyDescent="0.25">
      <c r="A387" s="68"/>
      <c r="B387" s="22"/>
      <c r="C387" s="38"/>
      <c r="D387" s="69"/>
      <c r="E387"/>
      <c r="F387"/>
    </row>
    <row r="388" spans="1:6" x14ac:dyDescent="0.25">
      <c r="A388" s="68"/>
      <c r="B388" s="22"/>
      <c r="C388" s="38"/>
      <c r="D388" s="71"/>
      <c r="E388"/>
      <c r="F388"/>
    </row>
    <row r="389" spans="1:6" x14ac:dyDescent="0.25">
      <c r="A389" s="68"/>
      <c r="B389" s="22"/>
      <c r="C389" s="38"/>
      <c r="D389" s="38"/>
      <c r="E389"/>
      <c r="F389"/>
    </row>
    <row r="390" spans="1:6" x14ac:dyDescent="0.25">
      <c r="A390" s="68"/>
      <c r="B390" s="22"/>
      <c r="C390" s="38"/>
      <c r="D390" s="38"/>
      <c r="E390"/>
      <c r="F390"/>
    </row>
    <row r="391" spans="1:6" x14ac:dyDescent="0.25">
      <c r="A391" s="68"/>
      <c r="B391" s="22"/>
      <c r="C391" s="38"/>
      <c r="D391" s="38"/>
      <c r="E391"/>
      <c r="F391"/>
    </row>
    <row r="392" spans="1:6" x14ac:dyDescent="0.25">
      <c r="A392" s="68"/>
      <c r="B392" s="24"/>
      <c r="C392" s="38"/>
      <c r="D392" s="38"/>
      <c r="E392"/>
      <c r="F392"/>
    </row>
    <row r="393" spans="1:6" x14ac:dyDescent="0.25">
      <c r="A393" s="68"/>
      <c r="B393" s="24"/>
      <c r="C393" s="38"/>
      <c r="D393" s="38"/>
      <c r="E393"/>
      <c r="F393"/>
    </row>
    <row r="394" spans="1:6" x14ac:dyDescent="0.25">
      <c r="A394" s="68"/>
      <c r="B394" s="24"/>
      <c r="C394" s="38"/>
      <c r="D394" s="38"/>
      <c r="E394"/>
      <c r="F394"/>
    </row>
    <row r="395" spans="1:6" x14ac:dyDescent="0.25">
      <c r="A395" s="68"/>
      <c r="B395" s="24"/>
      <c r="C395" s="38"/>
      <c r="D395" s="38"/>
      <c r="E395"/>
      <c r="F395"/>
    </row>
    <row r="396" spans="1:6" x14ac:dyDescent="0.25">
      <c r="A396" s="68"/>
      <c r="B396" s="24"/>
      <c r="C396" s="38"/>
      <c r="D396" s="38"/>
      <c r="E396"/>
      <c r="F396"/>
    </row>
    <row r="397" spans="1:6" x14ac:dyDescent="0.25">
      <c r="A397" s="68"/>
      <c r="B397" s="24"/>
      <c r="C397" s="38"/>
      <c r="D397" s="38"/>
      <c r="E397"/>
      <c r="F397"/>
    </row>
    <row r="398" spans="1:6" x14ac:dyDescent="0.25">
      <c r="A398" s="68"/>
      <c r="B398" s="24"/>
      <c r="C398" s="38"/>
      <c r="D398" s="38"/>
      <c r="E398"/>
      <c r="F398"/>
    </row>
    <row r="399" spans="1:6" x14ac:dyDescent="0.25">
      <c r="A399" s="68"/>
      <c r="B399" s="24"/>
      <c r="C399" s="38"/>
      <c r="D399" s="38"/>
      <c r="E399"/>
      <c r="F399"/>
    </row>
    <row r="400" spans="1:6" x14ac:dyDescent="0.25">
      <c r="A400" s="68"/>
      <c r="B400" s="24"/>
      <c r="C400" s="38"/>
      <c r="D400" s="38"/>
      <c r="E400"/>
      <c r="F400"/>
    </row>
    <row r="401" spans="1:6" x14ac:dyDescent="0.25">
      <c r="A401" s="68"/>
      <c r="B401" s="24"/>
      <c r="C401" s="38"/>
      <c r="D401" s="38"/>
      <c r="E401"/>
      <c r="F401"/>
    </row>
    <row r="402" spans="1:6" x14ac:dyDescent="0.25">
      <c r="A402" s="68"/>
      <c r="B402" s="24"/>
      <c r="C402" s="38"/>
      <c r="D402" s="38"/>
      <c r="E402"/>
      <c r="F402"/>
    </row>
    <row r="403" spans="1:6" x14ac:dyDescent="0.25">
      <c r="A403" s="68"/>
      <c r="B403" s="24"/>
      <c r="C403" s="38"/>
      <c r="D403" s="38"/>
      <c r="E403"/>
      <c r="F403"/>
    </row>
    <row r="404" spans="1:6" x14ac:dyDescent="0.25">
      <c r="A404" s="68"/>
      <c r="B404" s="24"/>
      <c r="C404" s="38"/>
      <c r="D404" s="38"/>
      <c r="E404"/>
      <c r="F404"/>
    </row>
    <row r="405" spans="1:6" x14ac:dyDescent="0.25">
      <c r="A405" s="68"/>
      <c r="B405" s="24"/>
      <c r="C405" s="38"/>
      <c r="D405" s="38"/>
      <c r="E405"/>
      <c r="F405"/>
    </row>
    <row r="406" spans="1:6" x14ac:dyDescent="0.25">
      <c r="A406" s="68"/>
      <c r="B406" s="22"/>
      <c r="C406" s="38"/>
      <c r="D406" s="70"/>
      <c r="E406"/>
      <c r="F406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Лист1!D361</f>
        <v>4937.5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2024-08-23T06:15:15Z</cp:lastPrinted>
  <dcterms:created xsi:type="dcterms:W3CDTF">2015-11-25T05:41:51Z</dcterms:created>
  <dcterms:modified xsi:type="dcterms:W3CDTF">2024-09-16T07:45:36Z</dcterms:modified>
</cp:coreProperties>
</file>