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1325" windowHeight="5670" activeTab="1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показатели'!$A$1:$H$85</definedName>
  </definedNames>
  <calcPr calcId="125725"/>
</workbook>
</file>

<file path=xl/calcChain.xml><?xml version="1.0" encoding="utf-8"?>
<calcChain xmlns="http://schemas.openxmlformats.org/spreadsheetml/2006/main">
  <c r="D35" i="4"/>
  <c r="D34"/>
  <c r="E34"/>
  <c r="E35"/>
  <c r="E36"/>
  <c r="E37"/>
  <c r="E33"/>
  <c r="Z31"/>
  <c r="E29"/>
  <c r="Y31"/>
  <c r="Q24"/>
  <c r="E24"/>
  <c r="E25"/>
  <c r="E26"/>
  <c r="E18"/>
  <c r="E19"/>
  <c r="E17"/>
  <c r="X9"/>
  <c r="U11"/>
  <c r="V11"/>
  <c r="T11"/>
  <c r="Q7"/>
  <c r="P7"/>
  <c r="O22"/>
  <c r="S12"/>
  <c r="U8"/>
  <c r="U37" s="1"/>
  <c r="Y34"/>
  <c r="Z34"/>
  <c r="X34"/>
  <c r="V34"/>
  <c r="T34"/>
  <c r="R34"/>
  <c r="P34"/>
  <c r="N34"/>
  <c r="L34"/>
  <c r="J34"/>
  <c r="H34"/>
  <c r="X31"/>
  <c r="V31"/>
  <c r="T31"/>
  <c r="U31" s="1"/>
  <c r="R31"/>
  <c r="P31"/>
  <c r="N31"/>
  <c r="M30"/>
  <c r="M32"/>
  <c r="L31"/>
  <c r="M31" s="1"/>
  <c r="O31" s="1"/>
  <c r="J31"/>
  <c r="Y29"/>
  <c r="Z29"/>
  <c r="X29"/>
  <c r="V29"/>
  <c r="W29" s="1"/>
  <c r="U29"/>
  <c r="U30"/>
  <c r="U32"/>
  <c r="T29"/>
  <c r="R29"/>
  <c r="Q32"/>
  <c r="S32" s="1"/>
  <c r="Q29"/>
  <c r="Q30"/>
  <c r="Q31"/>
  <c r="P29"/>
  <c r="N29"/>
  <c r="L29"/>
  <c r="M29" s="1"/>
  <c r="J29"/>
  <c r="AA30"/>
  <c r="AA31"/>
  <c r="AA32"/>
  <c r="W30"/>
  <c r="W32"/>
  <c r="W35"/>
  <c r="S30"/>
  <c r="O30"/>
  <c r="O32"/>
  <c r="H31"/>
  <c r="I31" s="1"/>
  <c r="I30"/>
  <c r="I32"/>
  <c r="K32" s="1"/>
  <c r="H29"/>
  <c r="I29" s="1"/>
  <c r="K29" s="1"/>
  <c r="F30"/>
  <c r="F29" s="1"/>
  <c r="F32"/>
  <c r="F31" s="1"/>
  <c r="D30"/>
  <c r="D29" s="1"/>
  <c r="D32"/>
  <c r="D31" s="1"/>
  <c r="I28"/>
  <c r="H27"/>
  <c r="E30"/>
  <c r="E32"/>
  <c r="Y37"/>
  <c r="Z37"/>
  <c r="Y36"/>
  <c r="Z36"/>
  <c r="Y35"/>
  <c r="Z35"/>
  <c r="Y33"/>
  <c r="Z33"/>
  <c r="X37"/>
  <c r="X36"/>
  <c r="X35"/>
  <c r="V37"/>
  <c r="V36"/>
  <c r="V35"/>
  <c r="U36"/>
  <c r="U35"/>
  <c r="T37"/>
  <c r="T36"/>
  <c r="T35"/>
  <c r="R37"/>
  <c r="R36"/>
  <c r="R35"/>
  <c r="N37"/>
  <c r="N36"/>
  <c r="N35"/>
  <c r="Q36"/>
  <c r="P37"/>
  <c r="P36"/>
  <c r="P35"/>
  <c r="M36"/>
  <c r="L37"/>
  <c r="L36"/>
  <c r="L35"/>
  <c r="J37"/>
  <c r="J36"/>
  <c r="J35"/>
  <c r="I36"/>
  <c r="H37"/>
  <c r="H36"/>
  <c r="H35"/>
  <c r="Z24"/>
  <c r="X24"/>
  <c r="V24"/>
  <c r="T24"/>
  <c r="R24"/>
  <c r="P24"/>
  <c r="N24"/>
  <c r="L24"/>
  <c r="J24"/>
  <c r="H24"/>
  <c r="I34" l="1"/>
  <c r="K31"/>
  <c r="AA29"/>
  <c r="S29"/>
  <c r="O29"/>
  <c r="G30"/>
  <c r="G29"/>
  <c r="K30"/>
  <c r="N33"/>
  <c r="G32"/>
  <c r="E31"/>
  <c r="G31" s="1"/>
  <c r="W31"/>
  <c r="S31"/>
  <c r="X33"/>
  <c r="V33"/>
  <c r="T33"/>
  <c r="R33"/>
  <c r="P33"/>
  <c r="L33"/>
  <c r="J33"/>
  <c r="W23"/>
  <c r="W21"/>
  <c r="W22"/>
  <c r="P14"/>
  <c r="Q11"/>
  <c r="R11"/>
  <c r="P11"/>
  <c r="F13"/>
  <c r="F12"/>
  <c r="D13"/>
  <c r="E13" s="1"/>
  <c r="D12"/>
  <c r="E12" s="1"/>
  <c r="Y9"/>
  <c r="Z9"/>
  <c r="Q9"/>
  <c r="S9" s="1"/>
  <c r="R9"/>
  <c r="P9"/>
  <c r="N9"/>
  <c r="L9"/>
  <c r="I9"/>
  <c r="J9"/>
  <c r="H9"/>
  <c r="M7"/>
  <c r="D8"/>
  <c r="F8"/>
  <c r="I8"/>
  <c r="O8"/>
  <c r="AA8"/>
  <c r="W8"/>
  <c r="F19"/>
  <c r="F18"/>
  <c r="F10"/>
  <c r="V9"/>
  <c r="D10"/>
  <c r="E10" s="1"/>
  <c r="M10"/>
  <c r="S10"/>
  <c r="F11" l="1"/>
  <c r="U9"/>
  <c r="U34"/>
  <c r="M9"/>
  <c r="O9" s="1"/>
  <c r="S8"/>
  <c r="K8"/>
  <c r="I37"/>
  <c r="F17"/>
  <c r="D9"/>
  <c r="E9" s="1"/>
  <c r="W10"/>
  <c r="E8"/>
  <c r="G8" s="1"/>
  <c r="K9"/>
  <c r="G10"/>
  <c r="W9"/>
  <c r="F9"/>
  <c r="G9" s="1"/>
  <c r="O10"/>
  <c r="K10"/>
  <c r="W34" l="1"/>
  <c r="U33"/>
  <c r="W33" s="1"/>
  <c r="AA22"/>
  <c r="R20"/>
  <c r="P20"/>
  <c r="U19"/>
  <c r="AA19"/>
  <c r="Y17"/>
  <c r="Z17"/>
  <c r="X17"/>
  <c r="V17"/>
  <c r="T17"/>
  <c r="S19"/>
  <c r="Q17"/>
  <c r="R17"/>
  <c r="P17"/>
  <c r="O19"/>
  <c r="M17"/>
  <c r="N17"/>
  <c r="L17"/>
  <c r="K19"/>
  <c r="I17"/>
  <c r="J17"/>
  <c r="H17"/>
  <c r="D19"/>
  <c r="L11"/>
  <c r="D11"/>
  <c r="AA12"/>
  <c r="W12"/>
  <c r="O12"/>
  <c r="K12"/>
  <c r="G12"/>
  <c r="S11"/>
  <c r="F22"/>
  <c r="F23"/>
  <c r="D22"/>
  <c r="E22" s="1"/>
  <c r="D23"/>
  <c r="E23" s="1"/>
  <c r="W19" l="1"/>
  <c r="G19"/>
  <c r="F34"/>
  <c r="G22"/>
  <c r="S22" l="1"/>
  <c r="D15"/>
  <c r="F15"/>
  <c r="E15" l="1"/>
  <c r="L20" l="1"/>
  <c r="N14" l="1"/>
  <c r="L14"/>
  <c r="I11" l="1"/>
  <c r="R14"/>
  <c r="N20" l="1"/>
  <c r="AA10" l="1"/>
  <c r="AA13"/>
  <c r="AA15"/>
  <c r="AA16"/>
  <c r="AA18"/>
  <c r="AA21"/>
  <c r="AA23"/>
  <c r="AA25"/>
  <c r="AA26"/>
  <c r="AA28"/>
  <c r="AA9"/>
  <c r="Q28" l="1"/>
  <c r="U13"/>
  <c r="U15"/>
  <c r="U16"/>
  <c r="W25"/>
  <c r="U26"/>
  <c r="U28"/>
  <c r="W28" s="1"/>
  <c r="S13"/>
  <c r="Q15"/>
  <c r="Q16"/>
  <c r="S16" s="1"/>
  <c r="S18"/>
  <c r="S23"/>
  <c r="S25"/>
  <c r="Q26"/>
  <c r="Q35" s="1"/>
  <c r="E11"/>
  <c r="O15"/>
  <c r="M16"/>
  <c r="M14" s="1"/>
  <c r="O14" s="1"/>
  <c r="O18"/>
  <c r="M37"/>
  <c r="M34"/>
  <c r="M26"/>
  <c r="M35" s="1"/>
  <c r="M28"/>
  <c r="O28" s="1"/>
  <c r="K13"/>
  <c r="I15"/>
  <c r="I16"/>
  <c r="K16" s="1"/>
  <c r="K18"/>
  <c r="I21"/>
  <c r="K21" s="1"/>
  <c r="I23"/>
  <c r="K23" s="1"/>
  <c r="I26"/>
  <c r="I35" s="1"/>
  <c r="I33" s="1"/>
  <c r="K28"/>
  <c r="J27"/>
  <c r="L27"/>
  <c r="M27" s="1"/>
  <c r="N27"/>
  <c r="P27"/>
  <c r="Q27" s="1"/>
  <c r="R27"/>
  <c r="T27"/>
  <c r="U27" s="1"/>
  <c r="V27"/>
  <c r="X27"/>
  <c r="Z27"/>
  <c r="I27"/>
  <c r="M24"/>
  <c r="U24"/>
  <c r="I24"/>
  <c r="K24" s="1"/>
  <c r="H20"/>
  <c r="I20" s="1"/>
  <c r="J20"/>
  <c r="M20"/>
  <c r="T20"/>
  <c r="V20"/>
  <c r="X20"/>
  <c r="Z20"/>
  <c r="AA17"/>
  <c r="J14"/>
  <c r="Q14"/>
  <c r="T14"/>
  <c r="U14" s="1"/>
  <c r="V14"/>
  <c r="X14"/>
  <c r="Z14"/>
  <c r="H14"/>
  <c r="I14" s="1"/>
  <c r="J11"/>
  <c r="N11"/>
  <c r="X11"/>
  <c r="Z11"/>
  <c r="H11"/>
  <c r="J7"/>
  <c r="L7"/>
  <c r="N7"/>
  <c r="R7"/>
  <c r="T7"/>
  <c r="V7"/>
  <c r="X7"/>
  <c r="Z7"/>
  <c r="H7"/>
  <c r="H33"/>
  <c r="F16"/>
  <c r="F14" s="1"/>
  <c r="F21"/>
  <c r="F20" s="1"/>
  <c r="F25"/>
  <c r="F26"/>
  <c r="F28"/>
  <c r="F27" s="1"/>
  <c r="F35"/>
  <c r="D16"/>
  <c r="D18"/>
  <c r="D21"/>
  <c r="D25"/>
  <c r="D26"/>
  <c r="D28"/>
  <c r="D27" s="1"/>
  <c r="S28" l="1"/>
  <c r="Q37"/>
  <c r="Q34"/>
  <c r="Q33" s="1"/>
  <c r="M33"/>
  <c r="F24"/>
  <c r="D24"/>
  <c r="E16"/>
  <c r="D14"/>
  <c r="E14" s="1"/>
  <c r="E21"/>
  <c r="D20"/>
  <c r="E20" s="1"/>
  <c r="D17"/>
  <c r="G17" s="1"/>
  <c r="W16"/>
  <c r="W13"/>
  <c r="W36"/>
  <c r="O25"/>
  <c r="O34"/>
  <c r="Q20"/>
  <c r="S20" s="1"/>
  <c r="W26"/>
  <c r="AA27"/>
  <c r="U17"/>
  <c r="W17" s="1"/>
  <c r="F36"/>
  <c r="W27"/>
  <c r="K27"/>
  <c r="W18"/>
  <c r="AA20"/>
  <c r="W15"/>
  <c r="AA14"/>
  <c r="K14"/>
  <c r="K15"/>
  <c r="M11"/>
  <c r="U7"/>
  <c r="S7"/>
  <c r="D33"/>
  <c r="I7"/>
  <c r="O27"/>
  <c r="O16"/>
  <c r="AA24"/>
  <c r="AA35"/>
  <c r="O23"/>
  <c r="O11"/>
  <c r="G11"/>
  <c r="O13"/>
  <c r="G13"/>
  <c r="D36"/>
  <c r="F7"/>
  <c r="K37"/>
  <c r="U20"/>
  <c r="W20" s="1"/>
  <c r="E27"/>
  <c r="G27" s="1"/>
  <c r="E28"/>
  <c r="G28" s="1"/>
  <c r="S26"/>
  <c r="S35"/>
  <c r="K25"/>
  <c r="S15"/>
  <c r="G15"/>
  <c r="O26"/>
  <c r="O35"/>
  <c r="K26"/>
  <c r="S21"/>
  <c r="G21"/>
  <c r="O21"/>
  <c r="G18"/>
  <c r="G16"/>
  <c r="K11"/>
  <c r="K17"/>
  <c r="F37"/>
  <c r="D7"/>
  <c r="D37"/>
  <c r="K35"/>
  <c r="S17"/>
  <c r="O17"/>
  <c r="W14"/>
  <c r="S14"/>
  <c r="O20"/>
  <c r="G23"/>
  <c r="K20"/>
  <c r="AA37"/>
  <c r="AA7"/>
  <c r="W7"/>
  <c r="AA36"/>
  <c r="AA11"/>
  <c r="W11"/>
  <c r="AA33"/>
  <c r="AA34"/>
  <c r="W37"/>
  <c r="K36"/>
  <c r="O24"/>
  <c r="W24"/>
  <c r="S24"/>
  <c r="G25"/>
  <c r="S37"/>
  <c r="S27"/>
  <c r="S34" l="1"/>
  <c r="K33"/>
  <c r="E7"/>
  <c r="G14"/>
  <c r="F33"/>
  <c r="O37"/>
  <c r="G37"/>
  <c r="O36"/>
  <c r="G36"/>
  <c r="K34"/>
  <c r="G26"/>
  <c r="G35"/>
  <c r="G20"/>
  <c r="K7"/>
  <c r="G24"/>
  <c r="S36"/>
  <c r="G7"/>
  <c r="O7"/>
  <c r="O33" l="1"/>
  <c r="G33"/>
  <c r="G34"/>
  <c r="S33"/>
</calcChain>
</file>

<file path=xl/sharedStrings.xml><?xml version="1.0" encoding="utf-8"?>
<sst xmlns="http://schemas.openxmlformats.org/spreadsheetml/2006/main" count="163" uniqueCount="90">
  <si>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</si>
  <si>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</si>
  <si>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</si>
  <si>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</si>
  <si>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</si>
  <si>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</si>
  <si>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</si>
  <si>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</si>
  <si>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</si>
  <si>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</si>
  <si>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</si>
  <si>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</si>
  <si>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</si>
  <si>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</si>
  <si>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</si>
  <si>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</si>
  <si>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</si>
  <si>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</si>
  <si>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</si>
  <si>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</si>
  <si>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</si>
  <si>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</si>
  <si>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</si>
  <si>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</si>
  <si>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</si>
  <si>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</si>
  <si>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</si>
  <si>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</si>
  <si>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</si>
  <si>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</si>
  <si>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</si>
  <si>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</si>
  <si>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</si>
  <si>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</si>
  <si>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</si>
  <si>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</si>
  <si>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нет данных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</si>
  <si>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</si>
  <si>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дошкольных образовательных учреждений, здания которых находятся в аварийном состоянии иои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</si>
  <si>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иои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</si>
  <si>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полуивших аттестат о среднем (полном) образовании, в общей численности выпускников муниципальных общеобразовательных учреждений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</si>
  <si>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</si>
  <si>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</si>
  <si>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</si>
  <si>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</si>
  <si>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</si>
  <si>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</si>
  <si>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</si>
  <si>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</si>
  <si>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</si>
  <si>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</si>
  <si>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</si>
  <si>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Гкал на 1 кв м. общей площади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</si>
  <si>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</si>
  <si>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</si>
  <si>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</si>
  <si>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</si>
  <si>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</si>
  <si>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</si>
  <si>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</si>
  <si>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</si>
  <si>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</si>
  <si>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</si>
  <si>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</si>
  <si>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</si>
  <si>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</si>
  <si>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</si>
  <si>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</si>
  <si>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</si>
  <si>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</si>
  <si>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</si>
  <si>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</si>
  <si>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</si>
  <si>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</si>
  <si>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</si>
  <si>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                                     создание условий для эффективного управления муниципальными финансами                                                                             и муниципальным долгом муниципального образования "Невельский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</si>
  <si>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</si>
  <si>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</si>
  <si>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9. Муниципальная программа                                                                                                                                               "Комплексное развитие сельских территорий в                                                                                                              муниципальном образовании "Невельский район"</t>
  </si>
  <si>
    <t>Сохранение доли сельского населения в общей численности населения района</t>
  </si>
  <si>
    <t>Доля благоустроенных общественных территорий от общего количества общественных территорий (с нарастающим итогом)</t>
  </si>
  <si>
    <t>Доля благоустроенных дворовых территорий от общего количества дворовых территорий</t>
  </si>
  <si>
    <t>-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</si>
  <si>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в муниципальном образовании "Невельский район"</t>
  </si>
  <si>
    <t xml:space="preserve"> целевых показателей муниципальных программ по состоянию на 31.03.2021г.</t>
  </si>
  <si>
    <t>Сохранность контингента обучающихся в учебном году</t>
  </si>
  <si>
    <t>за счет всех источников финансирования (на 31.03.2021)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</si>
  <si>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</si>
  <si>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9. Муниципальная программа "Комплексное развитие сельских территорий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</si>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</sst>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75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/>
    <xf numFmtId="0" fontId="4" fillId="0" borderId="1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12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" fillId="3" borderId="0" xfId="0" applyFont="1" applyFill="1"/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0" fontId="17" fillId="3" borderId="0" xfId="0" applyFont="1" applyFill="1"/>
    <xf numFmtId="0" fontId="2" fillId="4" borderId="0" xfId="0" applyFont="1" applyFill="1"/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/>
    <xf numFmtId="0" fontId="17" fillId="4" borderId="0" xfId="0" applyFont="1" applyFill="1"/>
    <xf numFmtId="0" fontId="2" fillId="5" borderId="0" xfId="0" applyFont="1" applyFill="1"/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164" fontId="2" fillId="5" borderId="0" xfId="0" applyNumberFormat="1" applyFont="1" applyFill="1"/>
    <xf numFmtId="0" fontId="17" fillId="5" borderId="0" xfId="0" applyFont="1" applyFill="1"/>
    <xf numFmtId="0" fontId="2" fillId="6" borderId="0" xfId="0" applyFont="1" applyFill="1"/>
    <xf numFmtId="0" fontId="8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0" fontId="17" fillId="6" borderId="0" xfId="0" applyFont="1" applyFill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7"/>
  <sheetViews>
    <sheetView view="pageBreakPreview" topLeftCell="A2" zoomScale="80" zoomScaleNormal="75" zoomScaleSheetLayoutView="80" workbookViewId="0">
      <selection activeCell="A2" sqref="A2"/>
    </sheetView>
  </sheetViews>
  <sheetFormatPr defaultColWidth="8.85546875" defaultRowHeight="15.75"/>
  <cols>
    <col min="1" max="1" width="5.5703125" style="7" customWidth="1"/>
    <col min="2" max="2" width="35.28515625" style="9" customWidth="1"/>
    <col min="3" max="3" width="33" style="10" customWidth="1"/>
    <col min="4" max="4" width="11.28515625" style="10" customWidth="1"/>
    <col min="5" max="5" width="9.85546875" style="7" customWidth="1"/>
    <col min="6" max="6" width="14.5703125" style="7" customWidth="1"/>
    <col min="7" max="7" width="11.28515625" style="7" customWidth="1"/>
    <col min="8" max="8" width="14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>
      <c r="D1" s="94"/>
      <c r="E1" s="95"/>
      <c r="F1" s="95"/>
      <c r="G1" s="95"/>
      <c r="H1" s="95"/>
    </row>
    <row r="3" spans="1:8" ht="18.75">
      <c r="A3" s="96" t="s">
        <v>12</v>
      </c>
      <c r="B3" s="97"/>
      <c r="C3" s="97"/>
      <c r="D3" s="97"/>
      <c r="E3" s="97"/>
      <c r="F3" s="97"/>
      <c r="G3" s="97"/>
      <c r="H3" s="97"/>
    </row>
    <row r="4" spans="1:8" ht="18.75">
      <c r="A4" s="96" t="s">
        <v>84</v>
      </c>
      <c r="B4" s="98"/>
      <c r="C4" s="98"/>
      <c r="D4" s="98"/>
      <c r="E4" s="98"/>
      <c r="F4" s="98"/>
      <c r="G4" s="98"/>
      <c r="H4" s="98"/>
    </row>
    <row r="5" spans="1:8" ht="31.15" customHeight="1">
      <c r="A5" s="104" t="s">
        <v>0</v>
      </c>
      <c r="B5" s="106" t="s">
        <v>9</v>
      </c>
      <c r="C5" s="107"/>
      <c r="D5" s="102" t="s">
        <v>8</v>
      </c>
      <c r="E5" s="102" t="s">
        <v>35</v>
      </c>
      <c r="F5" s="100" t="s">
        <v>13</v>
      </c>
      <c r="G5" s="102" t="s">
        <v>33</v>
      </c>
      <c r="H5" s="100" t="s">
        <v>34</v>
      </c>
    </row>
    <row r="6" spans="1:8" ht="31.15" customHeight="1">
      <c r="A6" s="105"/>
      <c r="B6" s="108"/>
      <c r="C6" s="109"/>
      <c r="D6" s="103"/>
      <c r="E6" s="103"/>
      <c r="F6" s="101"/>
      <c r="G6" s="101"/>
      <c r="H6" s="101"/>
    </row>
    <row r="7" spans="1:8" ht="1.9" hidden="1" customHeight="1"/>
    <row r="8" spans="1:8" ht="14.45" hidden="1" customHeight="1"/>
    <row r="9" spans="1:8" ht="14.45" hidden="1" customHeight="1"/>
    <row r="10" spans="1:8" ht="14.45" customHeight="1">
      <c r="A10" s="73" t="s">
        <v>76</v>
      </c>
      <c r="B10" s="74"/>
      <c r="C10" s="74"/>
      <c r="D10" s="74"/>
      <c r="E10" s="74"/>
      <c r="F10" s="74"/>
      <c r="G10" s="74"/>
      <c r="H10" s="75"/>
    </row>
    <row r="11" spans="1:8" ht="14.45" customHeight="1">
      <c r="A11" s="76"/>
      <c r="B11" s="77"/>
      <c r="C11" s="77"/>
      <c r="D11" s="77"/>
      <c r="E11" s="77"/>
      <c r="F11" s="77"/>
      <c r="G11" s="77"/>
      <c r="H11" s="78"/>
    </row>
    <row r="12" spans="1:8" ht="14.45" customHeight="1">
      <c r="A12" s="76"/>
      <c r="B12" s="77"/>
      <c r="C12" s="77"/>
      <c r="D12" s="77"/>
      <c r="E12" s="77"/>
      <c r="F12" s="77"/>
      <c r="G12" s="77"/>
      <c r="H12" s="78"/>
    </row>
    <row r="13" spans="1:8" ht="14.25" customHeight="1">
      <c r="A13" s="76"/>
      <c r="B13" s="77"/>
      <c r="C13" s="77"/>
      <c r="D13" s="77"/>
      <c r="E13" s="77"/>
      <c r="F13" s="77"/>
      <c r="G13" s="77"/>
      <c r="H13" s="78"/>
    </row>
    <row r="14" spans="1:8" ht="14.25" customHeight="1">
      <c r="A14" s="76"/>
      <c r="B14" s="77"/>
      <c r="C14" s="77"/>
      <c r="D14" s="77"/>
      <c r="E14" s="77"/>
      <c r="F14" s="77"/>
      <c r="G14" s="77"/>
      <c r="H14" s="78"/>
    </row>
    <row r="15" spans="1:8" ht="14.25" hidden="1" customHeight="1">
      <c r="A15" s="79"/>
      <c r="B15" s="71"/>
      <c r="C15" s="71"/>
      <c r="D15" s="71"/>
      <c r="E15" s="77"/>
      <c r="F15" s="77"/>
      <c r="G15" s="71"/>
      <c r="H15" s="72"/>
    </row>
    <row r="16" spans="1:8" ht="74.25" customHeight="1">
      <c r="A16" s="1">
        <v>1</v>
      </c>
      <c r="B16" s="65" t="s">
        <v>37</v>
      </c>
      <c r="C16" s="66"/>
      <c r="D16" s="14" t="s">
        <v>10</v>
      </c>
      <c r="E16" s="31">
        <v>0</v>
      </c>
      <c r="F16" s="31">
        <v>0</v>
      </c>
      <c r="G16" s="16"/>
      <c r="H16" s="8"/>
    </row>
    <row r="17" spans="1:8" ht="75" customHeight="1">
      <c r="A17" s="1">
        <v>2</v>
      </c>
      <c r="B17" s="65" t="s">
        <v>38</v>
      </c>
      <c r="C17" s="66"/>
      <c r="D17" s="14" t="s">
        <v>10</v>
      </c>
      <c r="E17" s="31">
        <v>0</v>
      </c>
      <c r="F17" s="31">
        <v>0</v>
      </c>
      <c r="G17" s="16"/>
      <c r="H17" s="8"/>
    </row>
    <row r="18" spans="1:8" ht="81.75" customHeight="1">
      <c r="A18" s="1">
        <v>3</v>
      </c>
      <c r="B18" s="65" t="s">
        <v>39</v>
      </c>
      <c r="C18" s="66"/>
      <c r="D18" s="14" t="s">
        <v>10</v>
      </c>
      <c r="E18" s="31">
        <v>0</v>
      </c>
      <c r="F18" s="31">
        <v>0</v>
      </c>
      <c r="G18" s="16"/>
      <c r="H18" s="8"/>
    </row>
    <row r="19" spans="1:8" ht="73.5" customHeight="1">
      <c r="A19" s="1">
        <v>4</v>
      </c>
      <c r="B19" s="65" t="s">
        <v>40</v>
      </c>
      <c r="C19" s="66"/>
      <c r="D19" s="14" t="s">
        <v>10</v>
      </c>
      <c r="E19" s="55">
        <v>0.88</v>
      </c>
      <c r="F19" s="31">
        <v>0</v>
      </c>
      <c r="G19" s="16"/>
      <c r="H19" s="8"/>
    </row>
    <row r="20" spans="1:8" ht="74.25" customHeight="1">
      <c r="A20" s="1">
        <v>5</v>
      </c>
      <c r="B20" s="65" t="s">
        <v>41</v>
      </c>
      <c r="C20" s="66"/>
      <c r="D20" s="14" t="s">
        <v>10</v>
      </c>
      <c r="E20" s="31">
        <v>84.4</v>
      </c>
      <c r="F20" s="31">
        <v>84</v>
      </c>
      <c r="G20" s="16"/>
      <c r="H20" s="17"/>
    </row>
    <row r="21" spans="1:8" ht="14.45" customHeight="1">
      <c r="A21" s="73" t="s">
        <v>70</v>
      </c>
      <c r="B21" s="74"/>
      <c r="C21" s="74"/>
      <c r="D21" s="74"/>
      <c r="E21" s="74"/>
      <c r="F21" s="74"/>
      <c r="G21" s="74"/>
      <c r="H21" s="75"/>
    </row>
    <row r="22" spans="1:8" ht="14.45" customHeight="1">
      <c r="A22" s="76"/>
      <c r="B22" s="77"/>
      <c r="C22" s="77"/>
      <c r="D22" s="77"/>
      <c r="E22" s="77"/>
      <c r="F22" s="77"/>
      <c r="G22" s="77"/>
      <c r="H22" s="78"/>
    </row>
    <row r="23" spans="1:8" ht="14.45" customHeight="1">
      <c r="A23" s="76"/>
      <c r="B23" s="77"/>
      <c r="C23" s="77"/>
      <c r="D23" s="77"/>
      <c r="E23" s="77"/>
      <c r="F23" s="77"/>
      <c r="G23" s="77"/>
      <c r="H23" s="78"/>
    </row>
    <row r="24" spans="1:8" ht="14.45" customHeight="1">
      <c r="A24" s="76"/>
      <c r="B24" s="77"/>
      <c r="C24" s="77"/>
      <c r="D24" s="77"/>
      <c r="E24" s="77"/>
      <c r="F24" s="77"/>
      <c r="G24" s="77"/>
      <c r="H24" s="78"/>
    </row>
    <row r="25" spans="1:8" ht="2.25" customHeight="1">
      <c r="A25" s="79"/>
      <c r="B25" s="71"/>
      <c r="C25" s="71"/>
      <c r="D25" s="71"/>
      <c r="E25" s="71"/>
      <c r="F25" s="71"/>
      <c r="G25" s="71"/>
      <c r="H25" s="72"/>
    </row>
    <row r="26" spans="1:8" ht="36.75" customHeight="1">
      <c r="A26" s="1">
        <v>1</v>
      </c>
      <c r="B26" s="112" t="s">
        <v>45</v>
      </c>
      <c r="C26" s="113"/>
      <c r="D26" s="32"/>
      <c r="E26" s="35"/>
      <c r="F26" s="35"/>
      <c r="G26" s="12"/>
      <c r="H26" s="11"/>
    </row>
    <row r="27" spans="1:8" ht="25.9" customHeight="1">
      <c r="A27" s="1"/>
      <c r="B27" s="110" t="s">
        <v>43</v>
      </c>
      <c r="C27" s="111"/>
      <c r="D27" s="11" t="s">
        <v>10</v>
      </c>
      <c r="E27" s="36">
        <v>100</v>
      </c>
      <c r="F27" s="36">
        <v>100</v>
      </c>
      <c r="G27" s="12"/>
      <c r="H27" s="11"/>
    </row>
    <row r="28" spans="1:8" ht="27.75" customHeight="1">
      <c r="A28" s="1"/>
      <c r="B28" s="110" t="s">
        <v>44</v>
      </c>
      <c r="C28" s="111"/>
      <c r="D28" s="11" t="s">
        <v>10</v>
      </c>
      <c r="E28" s="36">
        <v>100</v>
      </c>
      <c r="F28" s="37">
        <v>100</v>
      </c>
      <c r="G28" s="12"/>
      <c r="H28" s="11"/>
    </row>
    <row r="29" spans="1:8" ht="41.45" customHeight="1">
      <c r="A29" s="1">
        <v>2</v>
      </c>
      <c r="B29" s="64" t="s">
        <v>23</v>
      </c>
      <c r="C29" s="64"/>
      <c r="D29" s="11" t="s">
        <v>10</v>
      </c>
      <c r="E29" s="33">
        <v>0.1</v>
      </c>
      <c r="F29" s="57">
        <v>-14</v>
      </c>
      <c r="G29" s="12"/>
      <c r="H29" s="11"/>
    </row>
    <row r="30" spans="1:8" ht="41.45" customHeight="1">
      <c r="A30" s="1">
        <v>3</v>
      </c>
      <c r="B30" s="64" t="s">
        <v>42</v>
      </c>
      <c r="C30" s="64"/>
      <c r="D30" s="11" t="s">
        <v>10</v>
      </c>
      <c r="E30" s="34">
        <v>1.4</v>
      </c>
      <c r="F30" s="37">
        <v>1</v>
      </c>
      <c r="G30" s="12"/>
      <c r="H30" s="11"/>
    </row>
    <row r="31" spans="1:8" ht="41.45" customHeight="1">
      <c r="A31" s="1">
        <v>4</v>
      </c>
      <c r="B31" s="65" t="s">
        <v>85</v>
      </c>
      <c r="C31" s="66"/>
      <c r="D31" s="11" t="s">
        <v>10</v>
      </c>
      <c r="E31" s="56">
        <v>95</v>
      </c>
      <c r="F31" s="57">
        <v>100</v>
      </c>
      <c r="G31" s="12"/>
      <c r="H31" s="11"/>
    </row>
    <row r="32" spans="1:8" ht="13.15" customHeight="1">
      <c r="A32" s="73" t="s">
        <v>74</v>
      </c>
      <c r="B32" s="74"/>
      <c r="C32" s="74"/>
      <c r="D32" s="74"/>
      <c r="E32" s="74"/>
      <c r="F32" s="74"/>
      <c r="G32" s="74"/>
      <c r="H32" s="75"/>
    </row>
    <row r="33" spans="1:8" ht="12" customHeight="1">
      <c r="A33" s="76"/>
      <c r="B33" s="77"/>
      <c r="C33" s="77"/>
      <c r="D33" s="77"/>
      <c r="E33" s="77"/>
      <c r="F33" s="77"/>
      <c r="G33" s="77"/>
      <c r="H33" s="78"/>
    </row>
    <row r="34" spans="1:8" ht="13.15" customHeight="1">
      <c r="A34" s="76"/>
      <c r="B34" s="77"/>
      <c r="C34" s="77"/>
      <c r="D34" s="77"/>
      <c r="E34" s="77"/>
      <c r="F34" s="77"/>
      <c r="G34" s="77"/>
      <c r="H34" s="78"/>
    </row>
    <row r="35" spans="1:8" ht="45.75" customHeight="1">
      <c r="A35" s="79"/>
      <c r="B35" s="71"/>
      <c r="C35" s="71"/>
      <c r="D35" s="71"/>
      <c r="E35" s="71"/>
      <c r="F35" s="71"/>
      <c r="G35" s="71"/>
      <c r="H35" s="72"/>
    </row>
    <row r="36" spans="1:8" ht="54.75" customHeight="1">
      <c r="A36" s="1">
        <v>1</v>
      </c>
      <c r="B36" s="64" t="s">
        <v>24</v>
      </c>
      <c r="C36" s="64"/>
      <c r="D36" s="1" t="s">
        <v>27</v>
      </c>
      <c r="E36" s="21">
        <v>18500</v>
      </c>
      <c r="F36" s="58">
        <v>0</v>
      </c>
      <c r="G36" s="11"/>
      <c r="H36" s="22" t="s">
        <v>36</v>
      </c>
    </row>
    <row r="37" spans="1:8" ht="45.75" customHeight="1">
      <c r="A37" s="1">
        <v>2</v>
      </c>
      <c r="B37" s="64" t="s">
        <v>25</v>
      </c>
      <c r="C37" s="81"/>
      <c r="D37" s="1" t="s">
        <v>11</v>
      </c>
      <c r="E37" s="22">
        <v>219</v>
      </c>
      <c r="F37" s="22">
        <v>206</v>
      </c>
      <c r="G37" s="11"/>
      <c r="H37" s="46"/>
    </row>
    <row r="38" spans="1:8" ht="53.25" customHeight="1">
      <c r="A38" s="1">
        <v>3</v>
      </c>
      <c r="B38" s="64" t="s">
        <v>26</v>
      </c>
      <c r="C38" s="81"/>
      <c r="D38" s="1" t="s">
        <v>28</v>
      </c>
      <c r="E38" s="22">
        <v>65.78</v>
      </c>
      <c r="F38" s="22">
        <v>-398.7</v>
      </c>
      <c r="G38" s="11"/>
      <c r="H38" s="15"/>
    </row>
    <row r="39" spans="1:8" ht="18.600000000000001" customHeight="1">
      <c r="A39" s="73" t="s">
        <v>71</v>
      </c>
      <c r="B39" s="74"/>
      <c r="C39" s="74"/>
      <c r="D39" s="74"/>
      <c r="E39" s="74"/>
      <c r="F39" s="74"/>
      <c r="G39" s="74"/>
      <c r="H39" s="75"/>
    </row>
    <row r="40" spans="1:8" ht="13.9" customHeight="1">
      <c r="A40" s="76"/>
      <c r="B40" s="77"/>
      <c r="C40" s="77"/>
      <c r="D40" s="77"/>
      <c r="E40" s="77"/>
      <c r="F40" s="77"/>
      <c r="G40" s="77"/>
      <c r="H40" s="78"/>
    </row>
    <row r="41" spans="1:8" ht="36.75" customHeight="1">
      <c r="A41" s="76"/>
      <c r="B41" s="77"/>
      <c r="C41" s="77"/>
      <c r="D41" s="77"/>
      <c r="E41" s="77"/>
      <c r="F41" s="77"/>
      <c r="G41" s="77"/>
      <c r="H41" s="78"/>
    </row>
    <row r="42" spans="1:8" ht="1.1499999999999999" customHeight="1">
      <c r="A42" s="79"/>
      <c r="B42" s="71"/>
      <c r="C42" s="71"/>
      <c r="D42" s="71"/>
      <c r="E42" s="71"/>
      <c r="F42" s="71"/>
      <c r="G42" s="71"/>
      <c r="H42" s="72"/>
    </row>
    <row r="43" spans="1:8" ht="42.75" customHeight="1">
      <c r="A43" s="1">
        <v>1</v>
      </c>
      <c r="B43" s="64" t="s">
        <v>29</v>
      </c>
      <c r="C43" s="64"/>
      <c r="D43" s="1" t="s">
        <v>10</v>
      </c>
      <c r="E43" s="11">
        <v>0.7</v>
      </c>
      <c r="F43" s="1">
        <v>13.2</v>
      </c>
      <c r="G43" s="11"/>
      <c r="H43" s="8"/>
    </row>
    <row r="44" spans="1:8" ht="20.45" customHeight="1">
      <c r="A44" s="73" t="s">
        <v>72</v>
      </c>
      <c r="B44" s="74"/>
      <c r="C44" s="74"/>
      <c r="D44" s="74"/>
      <c r="E44" s="74"/>
      <c r="F44" s="74"/>
      <c r="G44" s="74"/>
      <c r="H44" s="75"/>
    </row>
    <row r="45" spans="1:8" ht="23.45" customHeight="1">
      <c r="A45" s="76"/>
      <c r="B45" s="77"/>
      <c r="C45" s="77"/>
      <c r="D45" s="77"/>
      <c r="E45" s="77"/>
      <c r="F45" s="77"/>
      <c r="G45" s="77"/>
      <c r="H45" s="78"/>
    </row>
    <row r="46" spans="1:8" ht="18.75" customHeight="1">
      <c r="A46" s="76"/>
      <c r="B46" s="77"/>
      <c r="C46" s="77"/>
      <c r="D46" s="77"/>
      <c r="E46" s="77"/>
      <c r="F46" s="77"/>
      <c r="G46" s="77"/>
      <c r="H46" s="78"/>
    </row>
    <row r="47" spans="1:8" ht="16.899999999999999" customHeight="1">
      <c r="A47" s="76"/>
      <c r="B47" s="77"/>
      <c r="C47" s="77"/>
      <c r="D47" s="77"/>
      <c r="E47" s="77"/>
      <c r="F47" s="77"/>
      <c r="G47" s="77"/>
      <c r="H47" s="78"/>
    </row>
    <row r="48" spans="1:8" ht="24" customHeight="1">
      <c r="A48" s="79"/>
      <c r="B48" s="71"/>
      <c r="C48" s="71"/>
      <c r="D48" s="71"/>
      <c r="E48" s="71"/>
      <c r="F48" s="71"/>
      <c r="G48" s="71"/>
      <c r="H48" s="72"/>
    </row>
    <row r="49" spans="1:8" ht="45.6" customHeight="1">
      <c r="A49" s="1">
        <v>1</v>
      </c>
      <c r="B49" s="65" t="s">
        <v>46</v>
      </c>
      <c r="C49" s="99"/>
      <c r="D49" s="11"/>
      <c r="E49" s="23"/>
      <c r="F49" s="23"/>
      <c r="G49" s="16"/>
      <c r="H49" s="17"/>
    </row>
    <row r="50" spans="1:8" ht="69" customHeight="1">
      <c r="A50" s="1"/>
      <c r="B50" s="64" t="s">
        <v>47</v>
      </c>
      <c r="C50" s="91"/>
      <c r="D50" s="11" t="s">
        <v>52</v>
      </c>
      <c r="E50" s="23">
        <v>0.14000000000000001</v>
      </c>
      <c r="F50" s="23">
        <v>3.4000000000000002E-2</v>
      </c>
      <c r="G50" s="16"/>
      <c r="H50" s="29"/>
    </row>
    <row r="51" spans="1:8" ht="68.25" customHeight="1">
      <c r="A51" s="1"/>
      <c r="B51" s="64" t="s">
        <v>48</v>
      </c>
      <c r="C51" s="91"/>
      <c r="D51" s="11" t="s">
        <v>53</v>
      </c>
      <c r="E51" s="40">
        <v>6</v>
      </c>
      <c r="F51" s="11">
        <v>1.4</v>
      </c>
      <c r="G51" s="16"/>
      <c r="H51" s="8"/>
    </row>
    <row r="52" spans="1:8" ht="68.25" customHeight="1">
      <c r="A52" s="1"/>
      <c r="B52" s="118" t="s">
        <v>49</v>
      </c>
      <c r="C52" s="119"/>
      <c r="D52" s="11" t="s">
        <v>53</v>
      </c>
      <c r="E52" s="40">
        <v>19</v>
      </c>
      <c r="F52" s="11">
        <v>4.62</v>
      </c>
      <c r="G52" s="16"/>
      <c r="H52" s="8"/>
    </row>
    <row r="53" spans="1:8" ht="57.75" customHeight="1">
      <c r="A53" s="1">
        <v>2</v>
      </c>
      <c r="B53" s="120" t="s">
        <v>50</v>
      </c>
      <c r="C53" s="120"/>
      <c r="D53" s="38" t="s">
        <v>10</v>
      </c>
      <c r="E53" s="39">
        <v>33.4</v>
      </c>
      <c r="F53" s="39">
        <v>33.4</v>
      </c>
      <c r="G53" s="16"/>
      <c r="H53" s="8"/>
    </row>
    <row r="54" spans="1:8" ht="70.5" customHeight="1">
      <c r="A54" s="1">
        <v>3</v>
      </c>
      <c r="B54" s="116" t="s">
        <v>51</v>
      </c>
      <c r="C54" s="117"/>
      <c r="D54" s="11" t="s">
        <v>10</v>
      </c>
      <c r="E54" s="11">
        <v>4.5999999999999996</v>
      </c>
      <c r="F54" s="11">
        <v>0</v>
      </c>
      <c r="G54" s="16"/>
      <c r="H54" s="17"/>
    </row>
    <row r="55" spans="1:8" ht="13.15" customHeight="1">
      <c r="A55" s="82" t="s">
        <v>73</v>
      </c>
      <c r="B55" s="83"/>
      <c r="C55" s="83"/>
      <c r="D55" s="83"/>
      <c r="E55" s="83"/>
      <c r="F55" s="83"/>
      <c r="G55" s="83"/>
      <c r="H55" s="84"/>
    </row>
    <row r="56" spans="1:8" ht="15" customHeight="1">
      <c r="A56" s="85"/>
      <c r="B56" s="86"/>
      <c r="C56" s="86"/>
      <c r="D56" s="86"/>
      <c r="E56" s="86"/>
      <c r="F56" s="86"/>
      <c r="G56" s="86"/>
      <c r="H56" s="87"/>
    </row>
    <row r="57" spans="1:8" ht="10.15" customHeight="1">
      <c r="A57" s="85"/>
      <c r="B57" s="86"/>
      <c r="C57" s="86"/>
      <c r="D57" s="86"/>
      <c r="E57" s="86"/>
      <c r="F57" s="86"/>
      <c r="G57" s="86"/>
      <c r="H57" s="87"/>
    </row>
    <row r="58" spans="1:8" ht="6" customHeight="1">
      <c r="A58" s="85"/>
      <c r="B58" s="86"/>
      <c r="C58" s="86"/>
      <c r="D58" s="86"/>
      <c r="E58" s="86"/>
      <c r="F58" s="86"/>
      <c r="G58" s="86"/>
      <c r="H58" s="87"/>
    </row>
    <row r="59" spans="1:8" ht="31.5" customHeight="1">
      <c r="A59" s="85"/>
      <c r="B59" s="86"/>
      <c r="C59" s="86"/>
      <c r="D59" s="86"/>
      <c r="E59" s="86"/>
      <c r="F59" s="86"/>
      <c r="G59" s="86"/>
      <c r="H59" s="87"/>
    </row>
    <row r="60" spans="1:8" ht="0.6" customHeight="1">
      <c r="A60" s="88"/>
      <c r="B60" s="89"/>
      <c r="C60" s="89"/>
      <c r="D60" s="89"/>
      <c r="E60" s="89"/>
      <c r="F60" s="89"/>
      <c r="G60" s="89"/>
      <c r="H60" s="90"/>
    </row>
    <row r="61" spans="1:8" ht="0.6" customHeight="1">
      <c r="A61" s="25"/>
      <c r="B61" s="26"/>
      <c r="C61" s="26"/>
      <c r="D61" s="26"/>
      <c r="E61" s="26"/>
      <c r="F61" s="26"/>
      <c r="G61" s="26"/>
      <c r="H61" s="27"/>
    </row>
    <row r="62" spans="1:8" ht="73.150000000000006" customHeight="1">
      <c r="A62" s="1">
        <v>1</v>
      </c>
      <c r="B62" s="64" t="s">
        <v>54</v>
      </c>
      <c r="C62" s="91"/>
      <c r="D62" s="1" t="s">
        <v>10</v>
      </c>
      <c r="E62" s="42">
        <v>76.599999999999994</v>
      </c>
      <c r="F62" s="42">
        <v>75</v>
      </c>
      <c r="G62" s="16"/>
      <c r="H62" s="8"/>
    </row>
    <row r="63" spans="1:8" ht="73.150000000000006" customHeight="1">
      <c r="A63" s="1">
        <v>2</v>
      </c>
      <c r="B63" s="64" t="s">
        <v>55</v>
      </c>
      <c r="C63" s="91"/>
      <c r="D63" s="1" t="s">
        <v>10</v>
      </c>
      <c r="E63" s="24">
        <v>4.1399999999999997</v>
      </c>
      <c r="F63" s="24">
        <v>4.2</v>
      </c>
      <c r="G63" s="16"/>
      <c r="H63" s="29"/>
    </row>
    <row r="64" spans="1:8" ht="14.45" customHeight="1">
      <c r="A64" s="73" t="s">
        <v>75</v>
      </c>
      <c r="B64" s="74"/>
      <c r="C64" s="74"/>
      <c r="D64" s="74"/>
      <c r="E64" s="74"/>
      <c r="F64" s="74"/>
      <c r="G64" s="74"/>
      <c r="H64" s="75"/>
    </row>
    <row r="65" spans="1:13" ht="14.45" customHeight="1">
      <c r="A65" s="76"/>
      <c r="B65" s="77"/>
      <c r="C65" s="77"/>
      <c r="D65" s="77"/>
      <c r="E65" s="77"/>
      <c r="F65" s="77"/>
      <c r="G65" s="77"/>
      <c r="H65" s="78"/>
    </row>
    <row r="66" spans="1:13" ht="14.45" customHeight="1">
      <c r="A66" s="76"/>
      <c r="B66" s="77"/>
      <c r="C66" s="77"/>
      <c r="D66" s="77"/>
      <c r="E66" s="77"/>
      <c r="F66" s="77"/>
      <c r="G66" s="77"/>
      <c r="H66" s="78"/>
    </row>
    <row r="67" spans="1:13" ht="14.45" customHeight="1">
      <c r="A67" s="76"/>
      <c r="B67" s="77"/>
      <c r="C67" s="77"/>
      <c r="D67" s="77"/>
      <c r="E67" s="77"/>
      <c r="F67" s="77"/>
      <c r="G67" s="77"/>
      <c r="H67" s="78"/>
    </row>
    <row r="68" spans="1:13" ht="42" customHeight="1">
      <c r="A68" s="76"/>
      <c r="B68" s="77"/>
      <c r="C68" s="77"/>
      <c r="D68" s="77"/>
      <c r="E68" s="77"/>
      <c r="F68" s="77"/>
      <c r="G68" s="77"/>
      <c r="H68" s="78"/>
    </row>
    <row r="69" spans="1:13" ht="7.5" hidden="1" customHeight="1">
      <c r="A69" s="79"/>
      <c r="B69" s="71"/>
      <c r="C69" s="71"/>
      <c r="D69" s="71"/>
      <c r="E69" s="71"/>
      <c r="F69" s="71"/>
      <c r="G69" s="71"/>
      <c r="H69" s="72"/>
    </row>
    <row r="70" spans="1:13" ht="65.25" customHeight="1">
      <c r="A70" s="1">
        <v>1</v>
      </c>
      <c r="B70" s="92" t="s">
        <v>56</v>
      </c>
      <c r="C70" s="93"/>
      <c r="D70" s="24" t="s">
        <v>27</v>
      </c>
      <c r="E70" s="24">
        <v>1761</v>
      </c>
      <c r="F70" s="24">
        <v>295</v>
      </c>
      <c r="G70" s="1"/>
      <c r="H70" s="8"/>
    </row>
    <row r="71" spans="1:13" ht="78" customHeight="1">
      <c r="A71" s="1">
        <v>2</v>
      </c>
      <c r="B71" s="114" t="s">
        <v>57</v>
      </c>
      <c r="C71" s="115"/>
      <c r="D71" s="24" t="s">
        <v>10</v>
      </c>
      <c r="E71" s="24">
        <v>22.52</v>
      </c>
      <c r="F71" s="24">
        <v>18.7</v>
      </c>
      <c r="G71" s="1"/>
      <c r="H71" s="8"/>
    </row>
    <row r="72" spans="1:13" ht="74.25" customHeight="1">
      <c r="A72" s="1">
        <v>3</v>
      </c>
      <c r="B72" s="80" t="s">
        <v>58</v>
      </c>
      <c r="C72" s="80"/>
      <c r="D72" s="24" t="s">
        <v>10</v>
      </c>
      <c r="E72" s="42">
        <v>0</v>
      </c>
      <c r="F72" s="42">
        <v>0</v>
      </c>
      <c r="G72" s="1"/>
      <c r="H72" s="8"/>
    </row>
    <row r="73" spans="1:13" ht="84.75" customHeight="1">
      <c r="A73" s="1">
        <v>4</v>
      </c>
      <c r="B73" s="80" t="s">
        <v>59</v>
      </c>
      <c r="C73" s="80"/>
      <c r="D73" s="24" t="s">
        <v>10</v>
      </c>
      <c r="E73" s="42">
        <v>0</v>
      </c>
      <c r="F73" s="42">
        <v>0</v>
      </c>
      <c r="G73" s="1"/>
      <c r="H73" s="8"/>
    </row>
    <row r="74" spans="1:13" ht="79.5" customHeight="1">
      <c r="A74" s="70" t="s">
        <v>77</v>
      </c>
      <c r="B74" s="71"/>
      <c r="C74" s="71"/>
      <c r="D74" s="71"/>
      <c r="E74" s="71"/>
      <c r="F74" s="71"/>
      <c r="G74" s="71"/>
      <c r="H74" s="72"/>
    </row>
    <row r="75" spans="1:13" ht="42" customHeight="1">
      <c r="A75" s="41">
        <v>1</v>
      </c>
      <c r="B75" s="121" t="s">
        <v>60</v>
      </c>
      <c r="C75" s="117"/>
      <c r="D75" s="43" t="s">
        <v>11</v>
      </c>
      <c r="E75" s="43">
        <v>56</v>
      </c>
      <c r="F75" s="43">
        <v>11</v>
      </c>
      <c r="G75" s="28"/>
      <c r="H75" s="30"/>
      <c r="M75" s="50"/>
    </row>
    <row r="76" spans="1:13" ht="43.5" customHeight="1">
      <c r="A76" s="41">
        <v>2</v>
      </c>
      <c r="B76" s="121" t="s">
        <v>61</v>
      </c>
      <c r="C76" s="117"/>
      <c r="D76" s="43" t="s">
        <v>10</v>
      </c>
      <c r="E76" s="44">
        <v>99</v>
      </c>
      <c r="F76" s="44">
        <v>99</v>
      </c>
      <c r="G76" s="28"/>
      <c r="H76" s="28"/>
    </row>
    <row r="77" spans="1:13" ht="45" customHeight="1">
      <c r="A77" s="11">
        <v>3</v>
      </c>
      <c r="B77" s="69" t="s">
        <v>62</v>
      </c>
      <c r="C77" s="62"/>
      <c r="D77" s="43" t="s">
        <v>10</v>
      </c>
      <c r="E77" s="45">
        <v>28.4</v>
      </c>
      <c r="F77" s="45">
        <v>28.4</v>
      </c>
      <c r="G77" s="12"/>
      <c r="H77" s="46"/>
    </row>
    <row r="78" spans="1:13" ht="25.5" customHeight="1">
      <c r="A78" s="67" t="s">
        <v>78</v>
      </c>
      <c r="B78" s="67"/>
      <c r="C78" s="67"/>
      <c r="D78" s="67"/>
      <c r="E78" s="67"/>
      <c r="F78" s="67"/>
      <c r="G78" s="67"/>
      <c r="H78" s="67"/>
    </row>
    <row r="79" spans="1:13" ht="18.75" customHeight="1">
      <c r="A79" s="68"/>
      <c r="B79" s="68"/>
      <c r="C79" s="68"/>
      <c r="D79" s="68"/>
      <c r="E79" s="68"/>
      <c r="F79" s="68"/>
      <c r="G79" s="68"/>
      <c r="H79" s="68"/>
    </row>
    <row r="80" spans="1:13" ht="15">
      <c r="A80" s="68"/>
      <c r="B80" s="68"/>
      <c r="C80" s="68"/>
      <c r="D80" s="68"/>
      <c r="E80" s="68"/>
      <c r="F80" s="68"/>
      <c r="G80" s="68"/>
      <c r="H80" s="68"/>
    </row>
    <row r="81" spans="1:8" ht="36.75" customHeight="1">
      <c r="A81" s="43">
        <v>1</v>
      </c>
      <c r="B81" s="69" t="s">
        <v>79</v>
      </c>
      <c r="C81" s="69"/>
      <c r="D81" s="11" t="s">
        <v>10</v>
      </c>
      <c r="E81" s="43">
        <v>29</v>
      </c>
      <c r="F81" s="43">
        <v>36.4</v>
      </c>
      <c r="G81" s="32"/>
      <c r="H81" s="32"/>
    </row>
    <row r="82" spans="1:8" ht="76.5" customHeight="1">
      <c r="A82" s="59" t="s">
        <v>83</v>
      </c>
      <c r="B82" s="60"/>
      <c r="C82" s="60"/>
      <c r="D82" s="60"/>
      <c r="E82" s="60"/>
      <c r="F82" s="60"/>
      <c r="G82" s="60"/>
      <c r="H82" s="61"/>
    </row>
    <row r="83" spans="1:8" ht="38.25" customHeight="1">
      <c r="A83" s="54">
        <v>1</v>
      </c>
      <c r="B83" s="62" t="s">
        <v>80</v>
      </c>
      <c r="C83" s="63"/>
      <c r="D83" s="22" t="s">
        <v>10</v>
      </c>
      <c r="E83" s="43">
        <v>70</v>
      </c>
      <c r="F83" s="43">
        <v>0</v>
      </c>
      <c r="G83" s="32"/>
      <c r="H83" s="32"/>
    </row>
    <row r="84" spans="1:8" ht="36" customHeight="1">
      <c r="A84" s="54">
        <v>2</v>
      </c>
      <c r="B84" s="62" t="s">
        <v>81</v>
      </c>
      <c r="C84" s="63"/>
      <c r="D84" s="22" t="s">
        <v>10</v>
      </c>
      <c r="E84" s="43" t="s">
        <v>82</v>
      </c>
      <c r="F84" s="43" t="s">
        <v>82</v>
      </c>
      <c r="G84" s="32"/>
      <c r="H84" s="32"/>
    </row>
    <row r="85" spans="1:8">
      <c r="A85" s="51"/>
      <c r="B85" s="3"/>
      <c r="C85" s="3"/>
      <c r="D85" s="3"/>
      <c r="E85" s="51"/>
      <c r="F85" s="51"/>
      <c r="G85" s="51"/>
      <c r="H85" s="51"/>
    </row>
    <row r="86" spans="1:8">
      <c r="A86" s="51"/>
      <c r="B86" s="3"/>
      <c r="C86" s="3"/>
      <c r="D86" s="3"/>
      <c r="E86" s="51"/>
      <c r="F86" s="51"/>
      <c r="G86" s="51"/>
      <c r="H86" s="51"/>
    </row>
    <row r="87" spans="1:8">
      <c r="A87" s="51"/>
      <c r="B87" s="3"/>
      <c r="C87" s="3"/>
      <c r="D87" s="3"/>
      <c r="E87" s="51"/>
      <c r="F87" s="51"/>
      <c r="G87" s="51"/>
      <c r="H87" s="51"/>
    </row>
    <row r="88" spans="1:8">
      <c r="A88" s="51"/>
      <c r="B88" s="3"/>
      <c r="C88" s="3"/>
      <c r="D88" s="3"/>
      <c r="E88" s="51"/>
      <c r="F88" s="51"/>
      <c r="G88" s="51"/>
      <c r="H88" s="51"/>
    </row>
    <row r="89" spans="1:8">
      <c r="A89" s="51"/>
      <c r="B89" s="3"/>
      <c r="C89" s="3"/>
      <c r="D89" s="3"/>
      <c r="E89" s="51"/>
      <c r="F89" s="51"/>
      <c r="G89" s="51"/>
      <c r="H89" s="51"/>
    </row>
    <row r="90" spans="1:8">
      <c r="A90" s="51"/>
      <c r="B90" s="3"/>
      <c r="C90" s="3"/>
      <c r="D90" s="3"/>
      <c r="E90" s="51"/>
      <c r="F90" s="51"/>
      <c r="G90" s="51"/>
      <c r="H90" s="51"/>
    </row>
    <row r="91" spans="1:8">
      <c r="A91" s="51"/>
      <c r="B91" s="3"/>
      <c r="C91" s="3"/>
      <c r="D91" s="3"/>
      <c r="E91" s="51"/>
      <c r="F91" s="51"/>
      <c r="G91" s="51"/>
      <c r="H91" s="51"/>
    </row>
    <row r="92" spans="1:8">
      <c r="A92" s="51"/>
      <c r="B92" s="3"/>
      <c r="C92" s="3"/>
      <c r="D92" s="3"/>
      <c r="E92" s="51"/>
      <c r="F92" s="51"/>
      <c r="G92" s="51"/>
      <c r="H92" s="51"/>
    </row>
    <row r="93" spans="1:8">
      <c r="A93" s="51"/>
      <c r="B93" s="3"/>
      <c r="C93" s="3"/>
      <c r="D93" s="3"/>
      <c r="E93" s="51"/>
      <c r="F93" s="51"/>
      <c r="G93" s="51"/>
      <c r="H93" s="51"/>
    </row>
    <row r="94" spans="1:8" ht="18.75">
      <c r="A94" s="52"/>
      <c r="B94" s="53"/>
      <c r="C94" s="53"/>
      <c r="D94" s="53"/>
      <c r="E94" s="52"/>
      <c r="F94" s="52"/>
      <c r="G94" s="52"/>
      <c r="H94" s="52"/>
    </row>
    <row r="95" spans="1:8" ht="18.75">
      <c r="A95" s="52"/>
      <c r="B95" s="53"/>
      <c r="C95" s="53"/>
      <c r="D95" s="53"/>
      <c r="E95" s="52"/>
      <c r="F95" s="52"/>
      <c r="G95" s="52"/>
      <c r="H95" s="52"/>
    </row>
    <row r="96" spans="1:8" ht="18.75">
      <c r="A96" s="52"/>
      <c r="B96" s="53"/>
      <c r="C96" s="53"/>
      <c r="D96" s="53"/>
      <c r="E96" s="52"/>
      <c r="F96" s="52"/>
      <c r="G96" s="52"/>
      <c r="H96" s="52"/>
    </row>
    <row r="97" spans="1:8" ht="18.75">
      <c r="A97" s="52"/>
      <c r="B97" s="53"/>
      <c r="C97" s="53"/>
      <c r="D97" s="53"/>
      <c r="E97" s="52"/>
      <c r="F97" s="52"/>
      <c r="G97" s="52"/>
      <c r="H97" s="52"/>
    </row>
  </sheetData>
  <mergeCells count="53">
    <mergeCell ref="B71:C71"/>
    <mergeCell ref="B72:C72"/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  <mergeCell ref="G5:G6"/>
    <mergeCell ref="A21:H25"/>
    <mergeCell ref="B29:C29"/>
    <mergeCell ref="B28:C28"/>
    <mergeCell ref="B26:C26"/>
    <mergeCell ref="B27:C27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A82:H82"/>
    <mergeCell ref="B83:C83"/>
    <mergeCell ref="B84:C84"/>
    <mergeCell ref="B30:C30"/>
    <mergeCell ref="B31:C31"/>
    <mergeCell ref="A78:H80"/>
    <mergeCell ref="B81:C81"/>
    <mergeCell ref="A74:H74"/>
    <mergeCell ref="A64:H69"/>
    <mergeCell ref="B73:C73"/>
    <mergeCell ref="B38:C38"/>
    <mergeCell ref="A32:H35"/>
    <mergeCell ref="B36:C36"/>
    <mergeCell ref="A55:H60"/>
    <mergeCell ref="B62:C62"/>
    <mergeCell ref="B70:C70"/>
  </mergeCells>
  <pageMargins left="0.31496062992125984" right="0.31496062992125984" top="0.39370078740157483" bottom="0.15748031496062992" header="0.11811023622047245" footer="0.11811023622047245"/>
  <pageSetup paperSize="9" scale="65" orientation="portrait" verticalDpi="0" r:id="rId1"/>
  <rowBreaks count="3" manualBreakCount="3">
    <brk id="20" max="7" man="1"/>
    <brk id="54" max="16383" man="1"/>
    <brk id="85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3"/>
  <sheetViews>
    <sheetView tabSelected="1" view="pageBreakPreview" zoomScale="69" zoomScaleNormal="90" zoomScaleSheetLayoutView="69" workbookViewId="0">
      <pane xSplit="3" ySplit="6" topLeftCell="D28" activePane="bottomRight" state="frozen"/>
      <selection pane="topRight" activeCell="D1" sqref="D1"/>
      <selection pane="bottomLeft" activeCell="A7" sqref="A7"/>
      <selection pane="bottomRight" activeCell="F9" sqref="F9"/>
    </sheetView>
  </sheetViews>
  <sheetFormatPr defaultColWidth="8.85546875" defaultRowHeight="15.7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143" customWidth="1"/>
    <col min="9" max="9" width="12.5703125" style="143" customWidth="1"/>
    <col min="10" max="10" width="10.7109375" style="143" customWidth="1"/>
    <col min="11" max="11" width="12.85546875" style="143" customWidth="1"/>
    <col min="12" max="12" width="12.42578125" style="152" customWidth="1"/>
    <col min="13" max="13" width="10.7109375" style="152" customWidth="1"/>
    <col min="14" max="14" width="12.42578125" style="152" customWidth="1"/>
    <col min="15" max="15" width="12.5703125" style="152" customWidth="1"/>
    <col min="16" max="16" width="14.7109375" style="160" customWidth="1"/>
    <col min="17" max="17" width="11" style="160" customWidth="1"/>
    <col min="18" max="18" width="11.85546875" style="160" customWidth="1"/>
    <col min="19" max="19" width="12.7109375" style="160" customWidth="1"/>
    <col min="20" max="20" width="14.85546875" style="168" customWidth="1"/>
    <col min="21" max="21" width="13.5703125" style="168" customWidth="1"/>
    <col min="22" max="22" width="12" style="168" customWidth="1"/>
    <col min="23" max="23" width="13.5703125" style="168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/>
    <row r="2" spans="1:27" ht="10.15" customHeight="1"/>
    <row r="3" spans="1:27" ht="20.25">
      <c r="A3" s="122" t="s">
        <v>30</v>
      </c>
      <c r="B3" s="123"/>
      <c r="C3" s="123"/>
      <c r="D3" s="123"/>
      <c r="E3" s="123"/>
      <c r="F3" s="123"/>
      <c r="G3" s="123"/>
      <c r="H3" s="123"/>
      <c r="I3" s="123"/>
      <c r="J3" s="123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</row>
    <row r="4" spans="1:27" ht="20.25">
      <c r="A4" s="122" t="s">
        <v>86</v>
      </c>
      <c r="B4" s="125"/>
      <c r="C4" s="125"/>
      <c r="D4" s="125"/>
      <c r="E4" s="125"/>
      <c r="F4" s="125"/>
      <c r="G4" s="125"/>
      <c r="H4" s="125"/>
      <c r="I4" s="125"/>
      <c r="J4" s="125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</row>
    <row r="5" spans="1:27" ht="31.15" customHeight="1">
      <c r="A5" s="129" t="s">
        <v>0</v>
      </c>
      <c r="B5" s="131" t="s">
        <v>1</v>
      </c>
      <c r="C5" s="131" t="s">
        <v>2</v>
      </c>
      <c r="D5" s="131" t="s">
        <v>18</v>
      </c>
      <c r="E5" s="134"/>
      <c r="F5" s="134"/>
      <c r="G5" s="134"/>
      <c r="H5" s="144" t="s">
        <v>19</v>
      </c>
      <c r="I5" s="145"/>
      <c r="J5" s="145"/>
      <c r="K5" s="145"/>
      <c r="L5" s="153" t="s">
        <v>20</v>
      </c>
      <c r="M5" s="154"/>
      <c r="N5" s="154"/>
      <c r="O5" s="154"/>
      <c r="P5" s="161" t="s">
        <v>21</v>
      </c>
      <c r="Q5" s="162"/>
      <c r="R5" s="162"/>
      <c r="S5" s="162"/>
      <c r="T5" s="169" t="s">
        <v>22</v>
      </c>
      <c r="U5" s="170"/>
      <c r="V5" s="170"/>
      <c r="W5" s="170"/>
      <c r="X5" s="129" t="s">
        <v>32</v>
      </c>
      <c r="Y5" s="130"/>
      <c r="Z5" s="130"/>
      <c r="AA5" s="130"/>
    </row>
    <row r="6" spans="1:27" ht="75.75" customHeight="1">
      <c r="A6" s="132"/>
      <c r="B6" s="133"/>
      <c r="C6" s="133"/>
      <c r="D6" s="17" t="s">
        <v>14</v>
      </c>
      <c r="E6" s="20" t="s">
        <v>15</v>
      </c>
      <c r="F6" s="17" t="s">
        <v>16</v>
      </c>
      <c r="G6" s="17" t="s">
        <v>17</v>
      </c>
      <c r="H6" s="146" t="s">
        <v>14</v>
      </c>
      <c r="I6" s="147" t="s">
        <v>15</v>
      </c>
      <c r="J6" s="146" t="s">
        <v>16</v>
      </c>
      <c r="K6" s="146" t="s">
        <v>17</v>
      </c>
      <c r="L6" s="155" t="s">
        <v>14</v>
      </c>
      <c r="M6" s="155" t="s">
        <v>15</v>
      </c>
      <c r="N6" s="155" t="s">
        <v>16</v>
      </c>
      <c r="O6" s="155" t="s">
        <v>17</v>
      </c>
      <c r="P6" s="163" t="s">
        <v>14</v>
      </c>
      <c r="Q6" s="163" t="s">
        <v>15</v>
      </c>
      <c r="R6" s="163" t="s">
        <v>16</v>
      </c>
      <c r="S6" s="163" t="s">
        <v>17</v>
      </c>
      <c r="T6" s="171" t="s">
        <v>14</v>
      </c>
      <c r="U6" s="171" t="s">
        <v>15</v>
      </c>
      <c r="V6" s="171" t="s">
        <v>16</v>
      </c>
      <c r="W6" s="171" t="s">
        <v>17</v>
      </c>
      <c r="X6" s="17" t="s">
        <v>14</v>
      </c>
      <c r="Y6" s="17" t="s">
        <v>15</v>
      </c>
      <c r="Z6" s="17" t="s">
        <v>16</v>
      </c>
      <c r="AA6" s="17" t="s">
        <v>17</v>
      </c>
    </row>
    <row r="7" spans="1:27" ht="28.5" customHeight="1">
      <c r="A7" s="127" t="s">
        <v>63</v>
      </c>
      <c r="B7" s="128"/>
      <c r="C7" s="19" t="s">
        <v>7</v>
      </c>
      <c r="D7" s="47">
        <f>H7+L7+P7+T7+X7</f>
        <v>219302.12</v>
      </c>
      <c r="E7" s="48">
        <f>I7+M7+Q7+U7+Y7</f>
        <v>204043.12</v>
      </c>
      <c r="F7" s="48">
        <f>J7+N7+R7+V7+Z7</f>
        <v>50282.559999999998</v>
      </c>
      <c r="G7" s="48">
        <f>F7/E7*100-100</f>
        <v>-75.356895150397619</v>
      </c>
      <c r="H7" s="148">
        <f>H8</f>
        <v>19144.349999999999</v>
      </c>
      <c r="I7" s="148">
        <f>H7</f>
        <v>19144.349999999999</v>
      </c>
      <c r="J7" s="148">
        <f t="shared" ref="J7:Z7" si="0">J8</f>
        <v>4270.6099999999997</v>
      </c>
      <c r="K7" s="148">
        <f>J7/I7*100-100</f>
        <v>-77.692582929167088</v>
      </c>
      <c r="L7" s="156">
        <f t="shared" si="0"/>
        <v>117147.73</v>
      </c>
      <c r="M7" s="156">
        <f t="shared" si="0"/>
        <v>117147.73</v>
      </c>
      <c r="N7" s="156">
        <f t="shared" si="0"/>
        <v>25013.89</v>
      </c>
      <c r="O7" s="156">
        <f>N7/M7*100-100</f>
        <v>-78.647567477406511</v>
      </c>
      <c r="P7" s="164">
        <f>P8</f>
        <v>68210.039999999994</v>
      </c>
      <c r="Q7" s="164">
        <f>Q8</f>
        <v>67751.039999999994</v>
      </c>
      <c r="R7" s="164">
        <f t="shared" si="0"/>
        <v>18747.11</v>
      </c>
      <c r="S7" s="164">
        <f>R7/Q7*100-100</f>
        <v>-72.329413688704989</v>
      </c>
      <c r="T7" s="172">
        <f t="shared" si="0"/>
        <v>0</v>
      </c>
      <c r="U7" s="172">
        <f>T7</f>
        <v>0</v>
      </c>
      <c r="V7" s="172">
        <f t="shared" si="0"/>
        <v>0</v>
      </c>
      <c r="W7" s="172" t="e">
        <f>V7/U7*100-100</f>
        <v>#DIV/0!</v>
      </c>
      <c r="X7" s="48">
        <f t="shared" si="0"/>
        <v>14800</v>
      </c>
      <c r="Y7" s="48">
        <v>0</v>
      </c>
      <c r="Z7" s="48">
        <f t="shared" si="0"/>
        <v>2250.9499999999998</v>
      </c>
      <c r="AA7" s="48">
        <f>Z7/X7*100-100</f>
        <v>-84.79087837837838</v>
      </c>
    </row>
    <row r="8" spans="1:27" ht="121.5" customHeight="1">
      <c r="A8" s="127"/>
      <c r="B8" s="128"/>
      <c r="C8" s="18" t="s">
        <v>6</v>
      </c>
      <c r="D8" s="47">
        <f t="shared" ref="D8:D37" si="1">H8+L8+P8+T8+X8</f>
        <v>219302.12</v>
      </c>
      <c r="E8" s="48">
        <f>I8+M8+Q8+U8+Y8</f>
        <v>204043.12</v>
      </c>
      <c r="F8" s="48">
        <f t="shared" ref="F8:F37" si="2">J8+N8+R8+V8+Z8</f>
        <v>50282.559999999998</v>
      </c>
      <c r="G8" s="48">
        <f t="shared" ref="G8:G37" si="3">F8/E8*100-100</f>
        <v>-75.356895150397619</v>
      </c>
      <c r="H8" s="149">
        <v>19144.349999999999</v>
      </c>
      <c r="I8" s="148">
        <f t="shared" ref="I8:I26" si="4">H8</f>
        <v>19144.349999999999</v>
      </c>
      <c r="J8" s="149">
        <v>4270.6099999999997</v>
      </c>
      <c r="K8" s="148">
        <f t="shared" ref="K8:K37" si="5">J8/I8*100-100</f>
        <v>-77.692582929167088</v>
      </c>
      <c r="L8" s="157">
        <v>117147.73</v>
      </c>
      <c r="M8" s="157">
        <v>117147.73</v>
      </c>
      <c r="N8" s="157">
        <v>25013.89</v>
      </c>
      <c r="O8" s="156">
        <f t="shared" ref="O8:O37" si="6">N8/M8*100-100</f>
        <v>-78.647567477406511</v>
      </c>
      <c r="P8" s="165">
        <v>68210.039999999994</v>
      </c>
      <c r="Q8" s="165">
        <v>67751.039999999994</v>
      </c>
      <c r="R8" s="165">
        <v>18747.11</v>
      </c>
      <c r="S8" s="164">
        <f t="shared" ref="S8:S37" si="7">R8/Q8*100-100</f>
        <v>-72.329413688704989</v>
      </c>
      <c r="T8" s="173">
        <v>0</v>
      </c>
      <c r="U8" s="172">
        <f>T8</f>
        <v>0</v>
      </c>
      <c r="V8" s="173">
        <v>0</v>
      </c>
      <c r="W8" s="172" t="e">
        <f t="shared" ref="W8:W37" si="8">V8/U8*100-100</f>
        <v>#DIV/0!</v>
      </c>
      <c r="X8" s="49">
        <v>14800</v>
      </c>
      <c r="Y8" s="49">
        <v>0</v>
      </c>
      <c r="Z8" s="49">
        <v>2250.9499999999998</v>
      </c>
      <c r="AA8" s="48">
        <f t="shared" ref="AA8:AA37" si="9">Z8/X8*100-100</f>
        <v>-84.79087837837838</v>
      </c>
    </row>
    <row r="9" spans="1:27" ht="42" customHeight="1">
      <c r="A9" s="127" t="s">
        <v>64</v>
      </c>
      <c r="B9" s="128"/>
      <c r="C9" s="19" t="s">
        <v>7</v>
      </c>
      <c r="D9" s="47">
        <f>D10</f>
        <v>81091.399999999994</v>
      </c>
      <c r="E9" s="48">
        <f>D9-X9</f>
        <v>78941.399999999994</v>
      </c>
      <c r="F9" s="48">
        <f>J9+N9+R9+V9+Z9</f>
        <v>19229.229999999996</v>
      </c>
      <c r="G9" s="48">
        <f t="shared" si="3"/>
        <v>-75.641133803048845</v>
      </c>
      <c r="H9" s="148">
        <f>H10</f>
        <v>32310.3</v>
      </c>
      <c r="I9" s="148">
        <f t="shared" ref="I9:J9" si="10">I10</f>
        <v>32310.3</v>
      </c>
      <c r="J9" s="148">
        <f t="shared" si="10"/>
        <v>4521.3</v>
      </c>
      <c r="K9" s="148">
        <f t="shared" si="5"/>
        <v>-86.006629464907476</v>
      </c>
      <c r="L9" s="156">
        <f>L10</f>
        <v>426.4</v>
      </c>
      <c r="M9" s="156">
        <f t="shared" ref="M9:N9" si="11">M10</f>
        <v>426.4</v>
      </c>
      <c r="N9" s="156">
        <f t="shared" si="11"/>
        <v>45.7</v>
      </c>
      <c r="O9" s="156">
        <f t="shared" si="6"/>
        <v>-89.282363977485929</v>
      </c>
      <c r="P9" s="164">
        <f>P10</f>
        <v>46204.7</v>
      </c>
      <c r="Q9" s="164">
        <f t="shared" ref="Q9:R9" si="12">Q10</f>
        <v>46204.7</v>
      </c>
      <c r="R9" s="164">
        <f t="shared" si="12"/>
        <v>14271.13</v>
      </c>
      <c r="S9" s="164">
        <f t="shared" si="7"/>
        <v>-69.11325038361899</v>
      </c>
      <c r="T9" s="172">
        <v>0</v>
      </c>
      <c r="U9" s="172">
        <f t="shared" ref="U9:V9" si="13">U10</f>
        <v>0</v>
      </c>
      <c r="V9" s="172">
        <f t="shared" si="13"/>
        <v>0</v>
      </c>
      <c r="W9" s="172" t="e">
        <f t="shared" si="8"/>
        <v>#DIV/0!</v>
      </c>
      <c r="X9" s="48">
        <f>X10</f>
        <v>2150</v>
      </c>
      <c r="Y9" s="48">
        <f t="shared" ref="Y9:Z9" si="14">Y10</f>
        <v>0</v>
      </c>
      <c r="Z9" s="48">
        <f t="shared" si="14"/>
        <v>391.1</v>
      </c>
      <c r="AA9" s="48">
        <f t="shared" si="9"/>
        <v>-81.809302325581399</v>
      </c>
    </row>
    <row r="10" spans="1:27" ht="66.75" customHeight="1">
      <c r="A10" s="127"/>
      <c r="B10" s="128"/>
      <c r="C10" s="18" t="s">
        <v>3</v>
      </c>
      <c r="D10" s="47">
        <f t="shared" si="1"/>
        <v>81091.399999999994</v>
      </c>
      <c r="E10" s="48">
        <f>D10-X10</f>
        <v>78941.399999999994</v>
      </c>
      <c r="F10" s="48">
        <f>J10+N10+R10+V10+Z10</f>
        <v>19229.229999999996</v>
      </c>
      <c r="G10" s="48">
        <f t="shared" si="3"/>
        <v>-75.641133803048845</v>
      </c>
      <c r="H10" s="149">
        <v>32310.3</v>
      </c>
      <c r="I10" s="149">
        <v>32310.3</v>
      </c>
      <c r="J10" s="149">
        <v>4521.3</v>
      </c>
      <c r="K10" s="148">
        <f t="shared" si="5"/>
        <v>-86.006629464907476</v>
      </c>
      <c r="L10" s="157">
        <v>426.4</v>
      </c>
      <c r="M10" s="156">
        <f t="shared" ref="M10:M28" si="15">L10</f>
        <v>426.4</v>
      </c>
      <c r="N10" s="157">
        <v>45.7</v>
      </c>
      <c r="O10" s="156">
        <f t="shared" si="6"/>
        <v>-89.282363977485929</v>
      </c>
      <c r="P10" s="165">
        <v>46204.7</v>
      </c>
      <c r="Q10" s="165">
        <v>46204.7</v>
      </c>
      <c r="R10" s="165">
        <v>14271.13</v>
      </c>
      <c r="S10" s="164">
        <f t="shared" si="7"/>
        <v>-69.11325038361899</v>
      </c>
      <c r="T10" s="173">
        <v>0</v>
      </c>
      <c r="U10" s="172">
        <v>0</v>
      </c>
      <c r="V10" s="173">
        <v>0</v>
      </c>
      <c r="W10" s="172" t="e">
        <f t="shared" si="8"/>
        <v>#DIV/0!</v>
      </c>
      <c r="X10" s="49">
        <v>2150</v>
      </c>
      <c r="Y10" s="49">
        <v>0</v>
      </c>
      <c r="Z10" s="49">
        <v>391.1</v>
      </c>
      <c r="AA10" s="48">
        <f t="shared" si="9"/>
        <v>-81.809302325581399</v>
      </c>
    </row>
    <row r="11" spans="1:27" ht="66.75" customHeight="1">
      <c r="A11" s="127" t="s">
        <v>65</v>
      </c>
      <c r="B11" s="128"/>
      <c r="C11" s="19" t="s">
        <v>7</v>
      </c>
      <c r="D11" s="47">
        <f>D12+D13</f>
        <v>4021.1</v>
      </c>
      <c r="E11" s="47">
        <f t="shared" ref="E11:F11" si="16">E12+E13</f>
        <v>4021.1</v>
      </c>
      <c r="F11" s="47">
        <f t="shared" si="16"/>
        <v>532</v>
      </c>
      <c r="G11" s="48">
        <f t="shared" si="3"/>
        <v>-86.76978936112009</v>
      </c>
      <c r="H11" s="148">
        <f>H13</f>
        <v>0</v>
      </c>
      <c r="I11" s="148">
        <f>I13</f>
        <v>0</v>
      </c>
      <c r="J11" s="148">
        <f t="shared" ref="J11:Z11" si="17">J13</f>
        <v>0</v>
      </c>
      <c r="K11" s="148" t="e">
        <f t="shared" si="5"/>
        <v>#DIV/0!</v>
      </c>
      <c r="L11" s="156">
        <f>L12+L13</f>
        <v>140</v>
      </c>
      <c r="M11" s="156">
        <f t="shared" si="15"/>
        <v>140</v>
      </c>
      <c r="N11" s="156">
        <f t="shared" si="17"/>
        <v>0</v>
      </c>
      <c r="O11" s="156">
        <f t="shared" si="6"/>
        <v>-100</v>
      </c>
      <c r="P11" s="164">
        <f>P12+P13</f>
        <v>3881.1</v>
      </c>
      <c r="Q11" s="164">
        <f t="shared" ref="Q11:R11" si="18">Q12+Q13</f>
        <v>3881.1</v>
      </c>
      <c r="R11" s="164">
        <f t="shared" si="18"/>
        <v>532</v>
      </c>
      <c r="S11" s="164">
        <f t="shared" si="7"/>
        <v>-86.292545927700914</v>
      </c>
      <c r="T11" s="172">
        <f>T12+T13</f>
        <v>0</v>
      </c>
      <c r="U11" s="172">
        <f t="shared" ref="U11:V11" si="19">U12+U13</f>
        <v>0</v>
      </c>
      <c r="V11" s="172">
        <f t="shared" si="19"/>
        <v>0</v>
      </c>
      <c r="W11" s="172" t="e">
        <f t="shared" si="8"/>
        <v>#DIV/0!</v>
      </c>
      <c r="X11" s="48">
        <f t="shared" si="17"/>
        <v>0</v>
      </c>
      <c r="Y11" s="48">
        <v>0</v>
      </c>
      <c r="Z11" s="48">
        <f t="shared" si="17"/>
        <v>0</v>
      </c>
      <c r="AA11" s="48" t="e">
        <f t="shared" si="9"/>
        <v>#DIV/0!</v>
      </c>
    </row>
    <row r="12" spans="1:27" ht="53.25" customHeight="1">
      <c r="A12" s="127"/>
      <c r="B12" s="128"/>
      <c r="C12" s="18" t="s">
        <v>3</v>
      </c>
      <c r="D12" s="47">
        <f>H12+L12+P12+T12+X12</f>
        <v>0</v>
      </c>
      <c r="E12" s="48">
        <f>D12-X12</f>
        <v>0</v>
      </c>
      <c r="F12" s="48">
        <f>J12+N12+R12+V12+Z12</f>
        <v>0</v>
      </c>
      <c r="G12" s="49" t="e">
        <f t="shared" si="3"/>
        <v>#DIV/0!</v>
      </c>
      <c r="H12" s="149">
        <v>0</v>
      </c>
      <c r="I12" s="149">
        <v>0</v>
      </c>
      <c r="J12" s="149">
        <v>0</v>
      </c>
      <c r="K12" s="148" t="e">
        <f t="shared" si="5"/>
        <v>#DIV/0!</v>
      </c>
      <c r="L12" s="157">
        <v>0</v>
      </c>
      <c r="M12" s="157">
        <v>0</v>
      </c>
      <c r="N12" s="157">
        <v>0</v>
      </c>
      <c r="O12" s="156" t="e">
        <f t="shared" si="6"/>
        <v>#DIV/0!</v>
      </c>
      <c r="P12" s="165">
        <v>0</v>
      </c>
      <c r="Q12" s="165">
        <v>0</v>
      </c>
      <c r="R12" s="165">
        <v>0</v>
      </c>
      <c r="S12" s="164" t="e">
        <f t="shared" si="7"/>
        <v>#DIV/0!</v>
      </c>
      <c r="T12" s="173">
        <v>0</v>
      </c>
      <c r="U12" s="173">
        <v>0</v>
      </c>
      <c r="V12" s="173">
        <v>0</v>
      </c>
      <c r="W12" s="172" t="e">
        <f t="shared" si="8"/>
        <v>#DIV/0!</v>
      </c>
      <c r="X12" s="49">
        <v>0</v>
      </c>
      <c r="Y12" s="49">
        <v>0</v>
      </c>
      <c r="Z12" s="49">
        <v>0</v>
      </c>
      <c r="AA12" s="48" t="e">
        <f t="shared" si="9"/>
        <v>#DIV/0!</v>
      </c>
    </row>
    <row r="13" spans="1:27" ht="48" customHeight="1">
      <c r="A13" s="127"/>
      <c r="B13" s="128"/>
      <c r="C13" s="18" t="s">
        <v>5</v>
      </c>
      <c r="D13" s="47">
        <f>H13+L13+P13+T13+X13</f>
        <v>4021.1</v>
      </c>
      <c r="E13" s="48">
        <f>D13-X13</f>
        <v>4021.1</v>
      </c>
      <c r="F13" s="48">
        <f>J13+N13+R13+V13+Z13</f>
        <v>532</v>
      </c>
      <c r="G13" s="48">
        <f t="shared" si="3"/>
        <v>-86.76978936112009</v>
      </c>
      <c r="H13" s="149">
        <v>0</v>
      </c>
      <c r="I13" s="149">
        <v>0</v>
      </c>
      <c r="J13" s="149">
        <v>0</v>
      </c>
      <c r="K13" s="148" t="e">
        <f t="shared" si="5"/>
        <v>#DIV/0!</v>
      </c>
      <c r="L13" s="157">
        <v>140</v>
      </c>
      <c r="M13" s="157">
        <v>140</v>
      </c>
      <c r="N13" s="157">
        <v>0</v>
      </c>
      <c r="O13" s="156">
        <f t="shared" si="6"/>
        <v>-100</v>
      </c>
      <c r="P13" s="165">
        <v>3881.1</v>
      </c>
      <c r="Q13" s="165">
        <v>3881.1</v>
      </c>
      <c r="R13" s="165">
        <v>532</v>
      </c>
      <c r="S13" s="164">
        <f t="shared" si="7"/>
        <v>-86.292545927700914</v>
      </c>
      <c r="T13" s="173">
        <v>0</v>
      </c>
      <c r="U13" s="173">
        <f t="shared" ref="U13:U32" si="20">T13</f>
        <v>0</v>
      </c>
      <c r="V13" s="173">
        <v>0</v>
      </c>
      <c r="W13" s="172" t="e">
        <f t="shared" si="8"/>
        <v>#DIV/0!</v>
      </c>
      <c r="X13" s="49">
        <v>0</v>
      </c>
      <c r="Y13" s="49">
        <v>0</v>
      </c>
      <c r="Z13" s="49">
        <v>0</v>
      </c>
      <c r="AA13" s="48" t="e">
        <f t="shared" si="9"/>
        <v>#DIV/0!</v>
      </c>
    </row>
    <row r="14" spans="1:27" ht="37.5" customHeight="1">
      <c r="A14" s="127" t="s">
        <v>66</v>
      </c>
      <c r="B14" s="128"/>
      <c r="C14" s="19" t="s">
        <v>7</v>
      </c>
      <c r="D14" s="47">
        <f>D15+D16</f>
        <v>2261.8000000000002</v>
      </c>
      <c r="E14" s="48">
        <f>D14-X14</f>
        <v>2261.8000000000002</v>
      </c>
      <c r="F14" s="48">
        <f>F15+F16</f>
        <v>358.9</v>
      </c>
      <c r="G14" s="48">
        <f t="shared" si="3"/>
        <v>-84.132107171279515</v>
      </c>
      <c r="H14" s="148">
        <f>H15+H16</f>
        <v>0</v>
      </c>
      <c r="I14" s="148">
        <f t="shared" si="4"/>
        <v>0</v>
      </c>
      <c r="J14" s="148">
        <f t="shared" ref="J14:Z14" si="21">J15+J16</f>
        <v>0</v>
      </c>
      <c r="K14" s="148" t="e">
        <f t="shared" si="5"/>
        <v>#DIV/0!</v>
      </c>
      <c r="L14" s="156">
        <f>L15+L16</f>
        <v>189</v>
      </c>
      <c r="M14" s="156">
        <f>M15+M16</f>
        <v>189</v>
      </c>
      <c r="N14" s="156">
        <f>N15+N16</f>
        <v>0</v>
      </c>
      <c r="O14" s="156">
        <f t="shared" si="6"/>
        <v>-100</v>
      </c>
      <c r="P14" s="164">
        <f>P15+P16</f>
        <v>2072.8000000000002</v>
      </c>
      <c r="Q14" s="164">
        <f t="shared" ref="Q14:Q32" si="22">P14</f>
        <v>2072.8000000000002</v>
      </c>
      <c r="R14" s="164">
        <f>R15+R16</f>
        <v>358.9</v>
      </c>
      <c r="S14" s="164">
        <f t="shared" si="7"/>
        <v>-82.685256657661142</v>
      </c>
      <c r="T14" s="172">
        <f t="shared" si="21"/>
        <v>0</v>
      </c>
      <c r="U14" s="172">
        <f t="shared" si="20"/>
        <v>0</v>
      </c>
      <c r="V14" s="172">
        <f t="shared" si="21"/>
        <v>0</v>
      </c>
      <c r="W14" s="172" t="e">
        <f t="shared" si="8"/>
        <v>#DIV/0!</v>
      </c>
      <c r="X14" s="48">
        <f t="shared" si="21"/>
        <v>0</v>
      </c>
      <c r="Y14" s="48">
        <v>0</v>
      </c>
      <c r="Z14" s="48">
        <f t="shared" si="21"/>
        <v>0</v>
      </c>
      <c r="AA14" s="48" t="e">
        <f t="shared" si="9"/>
        <v>#DIV/0!</v>
      </c>
    </row>
    <row r="15" spans="1:27" ht="60.75" customHeight="1">
      <c r="A15" s="127"/>
      <c r="B15" s="128"/>
      <c r="C15" s="18" t="s">
        <v>3</v>
      </c>
      <c r="D15" s="47">
        <f t="shared" si="1"/>
        <v>2231.8000000000002</v>
      </c>
      <c r="E15" s="48">
        <f t="shared" ref="E15:E23" si="23">D15-X15</f>
        <v>2231.8000000000002</v>
      </c>
      <c r="F15" s="48">
        <f t="shared" si="2"/>
        <v>358.9</v>
      </c>
      <c r="G15" s="48">
        <f t="shared" si="3"/>
        <v>-83.918809929205125</v>
      </c>
      <c r="H15" s="149">
        <v>0</v>
      </c>
      <c r="I15" s="149">
        <f t="shared" si="4"/>
        <v>0</v>
      </c>
      <c r="J15" s="149">
        <v>0</v>
      </c>
      <c r="K15" s="148" t="e">
        <f t="shared" si="5"/>
        <v>#DIV/0!</v>
      </c>
      <c r="L15" s="157">
        <v>189</v>
      </c>
      <c r="M15" s="157">
        <v>189</v>
      </c>
      <c r="N15" s="157">
        <v>0</v>
      </c>
      <c r="O15" s="156">
        <f t="shared" si="6"/>
        <v>-100</v>
      </c>
      <c r="P15" s="165">
        <v>2042.8</v>
      </c>
      <c r="Q15" s="165">
        <f t="shared" si="22"/>
        <v>2042.8</v>
      </c>
      <c r="R15" s="165">
        <v>358.9</v>
      </c>
      <c r="S15" s="164">
        <f t="shared" si="7"/>
        <v>-82.430977090268257</v>
      </c>
      <c r="T15" s="173">
        <v>0</v>
      </c>
      <c r="U15" s="173">
        <f t="shared" si="20"/>
        <v>0</v>
      </c>
      <c r="V15" s="173">
        <v>0</v>
      </c>
      <c r="W15" s="172" t="e">
        <f t="shared" si="8"/>
        <v>#DIV/0!</v>
      </c>
      <c r="X15" s="49">
        <v>0</v>
      </c>
      <c r="Y15" s="49">
        <v>0</v>
      </c>
      <c r="Z15" s="49">
        <v>0</v>
      </c>
      <c r="AA15" s="48" t="e">
        <f t="shared" si="9"/>
        <v>#DIV/0!</v>
      </c>
    </row>
    <row r="16" spans="1:27" ht="125.25" customHeight="1">
      <c r="A16" s="127"/>
      <c r="B16" s="128"/>
      <c r="C16" s="18" t="s">
        <v>6</v>
      </c>
      <c r="D16" s="47">
        <f t="shared" si="1"/>
        <v>30</v>
      </c>
      <c r="E16" s="48">
        <f t="shared" si="23"/>
        <v>30</v>
      </c>
      <c r="F16" s="48">
        <f t="shared" si="2"/>
        <v>0</v>
      </c>
      <c r="G16" s="48">
        <f t="shared" si="3"/>
        <v>-100</v>
      </c>
      <c r="H16" s="149">
        <v>0</v>
      </c>
      <c r="I16" s="149">
        <f t="shared" si="4"/>
        <v>0</v>
      </c>
      <c r="J16" s="149">
        <v>0</v>
      </c>
      <c r="K16" s="148" t="e">
        <f t="shared" si="5"/>
        <v>#DIV/0!</v>
      </c>
      <c r="L16" s="157">
        <v>0</v>
      </c>
      <c r="M16" s="157">
        <f t="shared" si="15"/>
        <v>0</v>
      </c>
      <c r="N16" s="157">
        <v>0</v>
      </c>
      <c r="O16" s="156" t="e">
        <f t="shared" si="6"/>
        <v>#DIV/0!</v>
      </c>
      <c r="P16" s="165">
        <v>30</v>
      </c>
      <c r="Q16" s="165">
        <f t="shared" si="22"/>
        <v>30</v>
      </c>
      <c r="R16" s="165">
        <v>0</v>
      </c>
      <c r="S16" s="164">
        <f t="shared" si="7"/>
        <v>-100</v>
      </c>
      <c r="T16" s="173">
        <v>0</v>
      </c>
      <c r="U16" s="173">
        <f t="shared" si="20"/>
        <v>0</v>
      </c>
      <c r="V16" s="173">
        <v>0</v>
      </c>
      <c r="W16" s="172" t="e">
        <f t="shared" si="8"/>
        <v>#DIV/0!</v>
      </c>
      <c r="X16" s="49">
        <v>0</v>
      </c>
      <c r="Y16" s="49">
        <v>0</v>
      </c>
      <c r="Z16" s="49">
        <v>0</v>
      </c>
      <c r="AA16" s="48" t="e">
        <f t="shared" si="9"/>
        <v>#DIV/0!</v>
      </c>
    </row>
    <row r="17" spans="1:27" ht="58.15" customHeight="1">
      <c r="A17" s="127" t="s">
        <v>67</v>
      </c>
      <c r="B17" s="128"/>
      <c r="C17" s="19" t="s">
        <v>7</v>
      </c>
      <c r="D17" s="47">
        <f>D18+D19</f>
        <v>22122.2</v>
      </c>
      <c r="E17" s="48">
        <f>I17+M17+Q17+U17</f>
        <v>18122.2</v>
      </c>
      <c r="F17" s="48">
        <f>F18+F19</f>
        <v>1264.0999999999999</v>
      </c>
      <c r="G17" s="48">
        <f t="shared" si="3"/>
        <v>-93.024577589917342</v>
      </c>
      <c r="H17" s="148">
        <f>H18+H19</f>
        <v>4407</v>
      </c>
      <c r="I17" s="148">
        <f t="shared" ref="I17:J17" si="24">I18+I19</f>
        <v>4407</v>
      </c>
      <c r="J17" s="148">
        <f t="shared" si="24"/>
        <v>916.2</v>
      </c>
      <c r="K17" s="148">
        <f t="shared" si="5"/>
        <v>-79.210347174948936</v>
      </c>
      <c r="L17" s="156">
        <f>L18+L19</f>
        <v>9880.1</v>
      </c>
      <c r="M17" s="156">
        <f t="shared" ref="M17:N17" si="25">M18+M19</f>
        <v>9880.1</v>
      </c>
      <c r="N17" s="156">
        <f t="shared" si="25"/>
        <v>0</v>
      </c>
      <c r="O17" s="156">
        <f t="shared" si="6"/>
        <v>-100</v>
      </c>
      <c r="P17" s="164">
        <f>P18+P19</f>
        <v>7835.1</v>
      </c>
      <c r="Q17" s="164">
        <f t="shared" ref="Q17:R17" si="26">Q18+Q19</f>
        <v>3835.1000000000004</v>
      </c>
      <c r="R17" s="164">
        <f t="shared" si="26"/>
        <v>347.9</v>
      </c>
      <c r="S17" s="164">
        <f t="shared" si="7"/>
        <v>-90.92852859117103</v>
      </c>
      <c r="T17" s="172">
        <f>T18+T19</f>
        <v>0</v>
      </c>
      <c r="U17" s="172">
        <f t="shared" ref="U17:V17" si="27">U18+U19</f>
        <v>0</v>
      </c>
      <c r="V17" s="172">
        <f t="shared" si="27"/>
        <v>0</v>
      </c>
      <c r="W17" s="172" t="e">
        <f t="shared" si="8"/>
        <v>#DIV/0!</v>
      </c>
      <c r="X17" s="48">
        <f>X18+X19</f>
        <v>0</v>
      </c>
      <c r="Y17" s="48">
        <f t="shared" ref="Y17:Z17" si="28">Y18+Y19</f>
        <v>0</v>
      </c>
      <c r="Z17" s="48">
        <f t="shared" si="28"/>
        <v>0</v>
      </c>
      <c r="AA17" s="48" t="e">
        <f t="shared" si="9"/>
        <v>#DIV/0!</v>
      </c>
    </row>
    <row r="18" spans="1:27" ht="58.15" customHeight="1">
      <c r="A18" s="127"/>
      <c r="B18" s="128"/>
      <c r="C18" s="18" t="s">
        <v>3</v>
      </c>
      <c r="D18" s="47">
        <f t="shared" ref="D18:D19" si="29">H18+L18+P18+T18+X18</f>
        <v>17091.2</v>
      </c>
      <c r="E18" s="48">
        <f t="shared" ref="E18:E19" si="30">I18+M18+Q18+U18</f>
        <v>13091.2</v>
      </c>
      <c r="F18" s="48">
        <f t="shared" si="2"/>
        <v>1264.0999999999999</v>
      </c>
      <c r="G18" s="48">
        <f>F19/E18*100-100</f>
        <v>-100</v>
      </c>
      <c r="H18" s="149">
        <v>1587.3</v>
      </c>
      <c r="I18" s="149">
        <v>1587.3</v>
      </c>
      <c r="J18" s="149">
        <v>916.2</v>
      </c>
      <c r="K18" s="148">
        <f>J18/I18*100-100</f>
        <v>-42.279342279342281</v>
      </c>
      <c r="L18" s="157">
        <v>7697.6</v>
      </c>
      <c r="M18" s="157">
        <v>7697.6</v>
      </c>
      <c r="N18" s="157">
        <v>0</v>
      </c>
      <c r="O18" s="156">
        <f>N18/M18*100-100</f>
        <v>-100</v>
      </c>
      <c r="P18" s="165">
        <v>7806.3</v>
      </c>
      <c r="Q18" s="165">
        <v>3806.3</v>
      </c>
      <c r="R18" s="165">
        <v>347.9</v>
      </c>
      <c r="S18" s="164">
        <f>R18/Q18*100-100</f>
        <v>-90.859890182066579</v>
      </c>
      <c r="T18" s="173">
        <v>0</v>
      </c>
      <c r="U18" s="173">
        <v>0</v>
      </c>
      <c r="V18" s="173">
        <v>0</v>
      </c>
      <c r="W18" s="172" t="e">
        <f>V18/U18*100-100</f>
        <v>#DIV/0!</v>
      </c>
      <c r="X18" s="49">
        <v>0</v>
      </c>
      <c r="Y18" s="49">
        <v>0</v>
      </c>
      <c r="Z18" s="49">
        <v>0</v>
      </c>
      <c r="AA18" s="48" t="e">
        <f>Z18/X18*100-100</f>
        <v>#DIV/0!</v>
      </c>
    </row>
    <row r="19" spans="1:27" ht="80.25" customHeight="1">
      <c r="A19" s="127"/>
      <c r="B19" s="128"/>
      <c r="C19" s="18" t="s">
        <v>4</v>
      </c>
      <c r="D19" s="47">
        <f t="shared" si="29"/>
        <v>5031</v>
      </c>
      <c r="E19" s="48">
        <f t="shared" si="30"/>
        <v>5031</v>
      </c>
      <c r="F19" s="48">
        <f t="shared" si="2"/>
        <v>0</v>
      </c>
      <c r="G19" s="48">
        <f>F19/E19*100-100</f>
        <v>-100</v>
      </c>
      <c r="H19" s="149">
        <v>2819.7</v>
      </c>
      <c r="I19" s="149">
        <v>2819.7</v>
      </c>
      <c r="J19" s="149">
        <v>0</v>
      </c>
      <c r="K19" s="148">
        <f>J19/I19*100-100</f>
        <v>-100</v>
      </c>
      <c r="L19" s="157">
        <v>2182.5</v>
      </c>
      <c r="M19" s="157">
        <v>2182.5</v>
      </c>
      <c r="N19" s="157">
        <v>0</v>
      </c>
      <c r="O19" s="156">
        <f>N19/M19*100-100</f>
        <v>-100</v>
      </c>
      <c r="P19" s="165">
        <v>28.8</v>
      </c>
      <c r="Q19" s="165">
        <v>28.8</v>
      </c>
      <c r="R19" s="165">
        <v>0</v>
      </c>
      <c r="S19" s="164">
        <f>R19/Q19*100-100</f>
        <v>-100</v>
      </c>
      <c r="T19" s="173">
        <v>0</v>
      </c>
      <c r="U19" s="173">
        <f>T19</f>
        <v>0</v>
      </c>
      <c r="V19" s="173">
        <v>0</v>
      </c>
      <c r="W19" s="172" t="e">
        <f>V19/U19*100-100</f>
        <v>#DIV/0!</v>
      </c>
      <c r="X19" s="49">
        <v>0</v>
      </c>
      <c r="Y19" s="49">
        <v>0</v>
      </c>
      <c r="Z19" s="49">
        <v>0</v>
      </c>
      <c r="AA19" s="48" t="e">
        <f>Z19/X19*100-100</f>
        <v>#DIV/0!</v>
      </c>
    </row>
    <row r="20" spans="1:27" ht="39" customHeight="1">
      <c r="A20" s="127" t="s">
        <v>68</v>
      </c>
      <c r="B20" s="128"/>
      <c r="C20" s="19" t="s">
        <v>7</v>
      </c>
      <c r="D20" s="47">
        <f>D21+D22+D23</f>
        <v>56013.7</v>
      </c>
      <c r="E20" s="48">
        <f t="shared" si="23"/>
        <v>56013.7</v>
      </c>
      <c r="F20" s="47">
        <f>F21+F22+F23</f>
        <v>4479.1000000000004</v>
      </c>
      <c r="G20" s="48">
        <f t="shared" si="3"/>
        <v>-92.003563413950516</v>
      </c>
      <c r="H20" s="148">
        <f>H21+H23</f>
        <v>0</v>
      </c>
      <c r="I20" s="148">
        <f t="shared" si="4"/>
        <v>0</v>
      </c>
      <c r="J20" s="148">
        <f>J21+J23</f>
        <v>0</v>
      </c>
      <c r="K20" s="148" t="e">
        <f t="shared" si="5"/>
        <v>#DIV/0!</v>
      </c>
      <c r="L20" s="156">
        <f>L21+L23</f>
        <v>26703</v>
      </c>
      <c r="M20" s="156">
        <f t="shared" si="15"/>
        <v>26703</v>
      </c>
      <c r="N20" s="156">
        <f>N21+N23</f>
        <v>0</v>
      </c>
      <c r="O20" s="156">
        <f t="shared" si="6"/>
        <v>-100</v>
      </c>
      <c r="P20" s="164">
        <f>P21+P22+P23</f>
        <v>13290.9</v>
      </c>
      <c r="Q20" s="164">
        <f t="shared" ref="Q20:R20" si="31">Q21+Q22+Q23</f>
        <v>13290.9</v>
      </c>
      <c r="R20" s="164">
        <f t="shared" si="31"/>
        <v>2302</v>
      </c>
      <c r="S20" s="164">
        <f t="shared" si="7"/>
        <v>-82.67987871400733</v>
      </c>
      <c r="T20" s="172">
        <f>T21+T23</f>
        <v>16019.8</v>
      </c>
      <c r="U20" s="172">
        <f t="shared" si="20"/>
        <v>16019.8</v>
      </c>
      <c r="V20" s="172">
        <f>V21+V23</f>
        <v>2177.1</v>
      </c>
      <c r="W20" s="172">
        <f t="shared" si="8"/>
        <v>-86.409942695913813</v>
      </c>
      <c r="X20" s="48">
        <f>X21+X23</f>
        <v>0</v>
      </c>
      <c r="Y20" s="48">
        <v>0</v>
      </c>
      <c r="Z20" s="48">
        <f>Z21+Z23</f>
        <v>0</v>
      </c>
      <c r="AA20" s="48" t="e">
        <f t="shared" si="9"/>
        <v>#DIV/0!</v>
      </c>
    </row>
    <row r="21" spans="1:27" ht="54" customHeight="1">
      <c r="A21" s="127"/>
      <c r="B21" s="128"/>
      <c r="C21" s="18" t="s">
        <v>3</v>
      </c>
      <c r="D21" s="47">
        <f t="shared" si="1"/>
        <v>53013.7</v>
      </c>
      <c r="E21" s="48">
        <f t="shared" si="23"/>
        <v>53013.7</v>
      </c>
      <c r="F21" s="48">
        <f t="shared" si="2"/>
        <v>4479.1000000000004</v>
      </c>
      <c r="G21" s="48">
        <f t="shared" si="3"/>
        <v>-91.551051897905637</v>
      </c>
      <c r="H21" s="149">
        <v>0</v>
      </c>
      <c r="I21" s="149">
        <f t="shared" si="4"/>
        <v>0</v>
      </c>
      <c r="J21" s="149">
        <v>0</v>
      </c>
      <c r="K21" s="148" t="e">
        <f t="shared" si="5"/>
        <v>#DIV/0!</v>
      </c>
      <c r="L21" s="157">
        <v>26703</v>
      </c>
      <c r="M21" s="157">
        <v>26703</v>
      </c>
      <c r="N21" s="157">
        <v>0</v>
      </c>
      <c r="O21" s="156">
        <f t="shared" si="6"/>
        <v>-100</v>
      </c>
      <c r="P21" s="165">
        <v>10290.9</v>
      </c>
      <c r="Q21" s="165">
        <v>10290.9</v>
      </c>
      <c r="R21" s="165">
        <v>2302</v>
      </c>
      <c r="S21" s="164">
        <f t="shared" si="7"/>
        <v>-77.630722288623929</v>
      </c>
      <c r="T21" s="173">
        <v>16019.8</v>
      </c>
      <c r="U21" s="173">
        <v>16019.8</v>
      </c>
      <c r="V21" s="173">
        <v>2177.1</v>
      </c>
      <c r="W21" s="172">
        <f t="shared" si="8"/>
        <v>-86.409942695913813</v>
      </c>
      <c r="X21" s="49">
        <v>0</v>
      </c>
      <c r="Y21" s="49">
        <v>0</v>
      </c>
      <c r="Z21" s="49">
        <v>0</v>
      </c>
      <c r="AA21" s="48" t="e">
        <f t="shared" si="9"/>
        <v>#DIV/0!</v>
      </c>
    </row>
    <row r="22" spans="1:27" ht="79.5" customHeight="1">
      <c r="A22" s="127"/>
      <c r="B22" s="128"/>
      <c r="C22" s="18" t="s">
        <v>4</v>
      </c>
      <c r="D22" s="47">
        <f t="shared" si="1"/>
        <v>3000</v>
      </c>
      <c r="E22" s="48">
        <f t="shared" si="23"/>
        <v>3000</v>
      </c>
      <c r="F22" s="48">
        <f t="shared" si="2"/>
        <v>0</v>
      </c>
      <c r="G22" s="48">
        <f t="shared" si="3"/>
        <v>-100</v>
      </c>
      <c r="H22" s="149">
        <v>0</v>
      </c>
      <c r="I22" s="149">
        <v>0</v>
      </c>
      <c r="J22" s="149">
        <v>0</v>
      </c>
      <c r="K22" s="148">
        <v>0</v>
      </c>
      <c r="L22" s="157">
        <v>0</v>
      </c>
      <c r="M22" s="157">
        <v>0</v>
      </c>
      <c r="N22" s="157">
        <v>0</v>
      </c>
      <c r="O22" s="156" t="e">
        <f t="shared" si="6"/>
        <v>#DIV/0!</v>
      </c>
      <c r="P22" s="165">
        <v>3000</v>
      </c>
      <c r="Q22" s="165">
        <v>3000</v>
      </c>
      <c r="R22" s="165">
        <v>0</v>
      </c>
      <c r="S22" s="164">
        <f t="shared" si="7"/>
        <v>-100</v>
      </c>
      <c r="T22" s="173">
        <v>0</v>
      </c>
      <c r="U22" s="173">
        <v>0</v>
      </c>
      <c r="V22" s="173">
        <v>0</v>
      </c>
      <c r="W22" s="172" t="e">
        <f t="shared" si="8"/>
        <v>#DIV/0!</v>
      </c>
      <c r="X22" s="49">
        <v>0</v>
      </c>
      <c r="Y22" s="49">
        <v>0</v>
      </c>
      <c r="Z22" s="49">
        <v>0</v>
      </c>
      <c r="AA22" s="48" t="e">
        <f t="shared" si="9"/>
        <v>#DIV/0!</v>
      </c>
    </row>
    <row r="23" spans="1:27" ht="120">
      <c r="A23" s="127"/>
      <c r="B23" s="128"/>
      <c r="C23" s="18" t="s">
        <v>6</v>
      </c>
      <c r="D23" s="47">
        <f t="shared" si="1"/>
        <v>0</v>
      </c>
      <c r="E23" s="48">
        <f t="shared" si="23"/>
        <v>0</v>
      </c>
      <c r="F23" s="48">
        <f t="shared" si="2"/>
        <v>0</v>
      </c>
      <c r="G23" s="48" t="e">
        <f t="shared" si="3"/>
        <v>#DIV/0!</v>
      </c>
      <c r="H23" s="149">
        <v>0</v>
      </c>
      <c r="I23" s="149">
        <f t="shared" si="4"/>
        <v>0</v>
      </c>
      <c r="J23" s="149">
        <v>0</v>
      </c>
      <c r="K23" s="148" t="e">
        <f t="shared" si="5"/>
        <v>#DIV/0!</v>
      </c>
      <c r="L23" s="157">
        <v>0</v>
      </c>
      <c r="M23" s="157">
        <v>0</v>
      </c>
      <c r="N23" s="157">
        <v>0</v>
      </c>
      <c r="O23" s="156" t="e">
        <f t="shared" si="6"/>
        <v>#DIV/0!</v>
      </c>
      <c r="P23" s="165">
        <v>0</v>
      </c>
      <c r="Q23" s="165">
        <v>0</v>
      </c>
      <c r="R23" s="165">
        <v>0</v>
      </c>
      <c r="S23" s="164" t="e">
        <f t="shared" si="7"/>
        <v>#DIV/0!</v>
      </c>
      <c r="T23" s="173">
        <v>0</v>
      </c>
      <c r="U23" s="173">
        <v>0</v>
      </c>
      <c r="V23" s="173">
        <v>0</v>
      </c>
      <c r="W23" s="172" t="e">
        <f t="shared" si="8"/>
        <v>#DIV/0!</v>
      </c>
      <c r="X23" s="49">
        <v>0</v>
      </c>
      <c r="Y23" s="49">
        <v>0</v>
      </c>
      <c r="Z23" s="49">
        <v>0</v>
      </c>
      <c r="AA23" s="48" t="e">
        <f t="shared" si="9"/>
        <v>#DIV/0!</v>
      </c>
    </row>
    <row r="24" spans="1:27" ht="38.25" customHeight="1">
      <c r="A24" s="127" t="s">
        <v>69</v>
      </c>
      <c r="B24" s="128"/>
      <c r="C24" s="19" t="s">
        <v>7</v>
      </c>
      <c r="D24" s="47">
        <f>D25+D26</f>
        <v>40618</v>
      </c>
      <c r="E24" s="47">
        <f>E25+E26</f>
        <v>40330.9</v>
      </c>
      <c r="F24" s="48">
        <f>F25+F26</f>
        <v>8141.5999999999995</v>
      </c>
      <c r="G24" s="48">
        <f t="shared" si="3"/>
        <v>-79.812996982462579</v>
      </c>
      <c r="H24" s="148">
        <f>H25+H26</f>
        <v>777.9</v>
      </c>
      <c r="I24" s="148">
        <f t="shared" si="4"/>
        <v>777.9</v>
      </c>
      <c r="J24" s="148">
        <f>J25+J26</f>
        <v>70.3</v>
      </c>
      <c r="K24" s="148">
        <f t="shared" si="5"/>
        <v>-90.962848695205039</v>
      </c>
      <c r="L24" s="156">
        <f>L25+L26</f>
        <v>4482.8</v>
      </c>
      <c r="M24" s="156">
        <f t="shared" si="15"/>
        <v>4482.8</v>
      </c>
      <c r="N24" s="156">
        <f>N25+N26</f>
        <v>1377.9</v>
      </c>
      <c r="O24" s="156">
        <f t="shared" si="6"/>
        <v>-69.262514499866157</v>
      </c>
      <c r="P24" s="164">
        <f>P25+P26</f>
        <v>35282.300000000003</v>
      </c>
      <c r="Q24" s="164">
        <f>Q25+Q26</f>
        <v>34995.200000000004</v>
      </c>
      <c r="R24" s="164">
        <f>R25+R26</f>
        <v>6679.2</v>
      </c>
      <c r="S24" s="164">
        <f t="shared" si="7"/>
        <v>-80.913953913679592</v>
      </c>
      <c r="T24" s="172">
        <f>T25+T26</f>
        <v>75</v>
      </c>
      <c r="U24" s="172">
        <f t="shared" si="20"/>
        <v>75</v>
      </c>
      <c r="V24" s="172">
        <f>V25+V26</f>
        <v>14.2</v>
      </c>
      <c r="W24" s="172">
        <f t="shared" si="8"/>
        <v>-81.066666666666663</v>
      </c>
      <c r="X24" s="48">
        <f>X25+X26</f>
        <v>0</v>
      </c>
      <c r="Y24" s="48">
        <v>0</v>
      </c>
      <c r="Z24" s="48">
        <f>Z25+Z26</f>
        <v>0</v>
      </c>
      <c r="AA24" s="48" t="e">
        <f t="shared" si="9"/>
        <v>#DIV/0!</v>
      </c>
    </row>
    <row r="25" spans="1:27" ht="56.25" customHeight="1">
      <c r="A25" s="127"/>
      <c r="B25" s="128"/>
      <c r="C25" s="18" t="s">
        <v>3</v>
      </c>
      <c r="D25" s="47">
        <f t="shared" si="1"/>
        <v>31407</v>
      </c>
      <c r="E25" s="48">
        <f t="shared" ref="E25:E26" si="32">I25+M25+Q25+U25</f>
        <v>31119.9</v>
      </c>
      <c r="F25" s="48">
        <f t="shared" si="2"/>
        <v>5917.9</v>
      </c>
      <c r="G25" s="48">
        <f t="shared" si="3"/>
        <v>-80.983550718350642</v>
      </c>
      <c r="H25" s="149">
        <v>364.2</v>
      </c>
      <c r="I25" s="149">
        <v>364.2</v>
      </c>
      <c r="J25" s="149">
        <v>0</v>
      </c>
      <c r="K25" s="148">
        <f t="shared" si="5"/>
        <v>-100</v>
      </c>
      <c r="L25" s="157">
        <v>677.8</v>
      </c>
      <c r="M25" s="157">
        <v>677.8</v>
      </c>
      <c r="N25" s="157">
        <v>108.9</v>
      </c>
      <c r="O25" s="156">
        <f t="shared" si="6"/>
        <v>-83.933313661847151</v>
      </c>
      <c r="P25" s="165">
        <v>30290</v>
      </c>
      <c r="Q25" s="165">
        <v>30002.9</v>
      </c>
      <c r="R25" s="165">
        <v>5794.8</v>
      </c>
      <c r="S25" s="164">
        <f t="shared" si="7"/>
        <v>-80.685867032853494</v>
      </c>
      <c r="T25" s="173">
        <v>75</v>
      </c>
      <c r="U25" s="173">
        <v>75</v>
      </c>
      <c r="V25" s="173">
        <v>14.2</v>
      </c>
      <c r="W25" s="172">
        <f t="shared" si="8"/>
        <v>-81.066666666666663</v>
      </c>
      <c r="X25" s="49">
        <v>0</v>
      </c>
      <c r="Y25" s="49">
        <v>0</v>
      </c>
      <c r="Z25" s="49">
        <v>0</v>
      </c>
      <c r="AA25" s="48" t="e">
        <f t="shared" si="9"/>
        <v>#DIV/0!</v>
      </c>
    </row>
    <row r="26" spans="1:27" ht="133.5" customHeight="1">
      <c r="A26" s="127"/>
      <c r="B26" s="128"/>
      <c r="C26" s="18" t="s">
        <v>4</v>
      </c>
      <c r="D26" s="47">
        <f t="shared" si="1"/>
        <v>9211</v>
      </c>
      <c r="E26" s="48">
        <f t="shared" si="32"/>
        <v>9211</v>
      </c>
      <c r="F26" s="48">
        <f t="shared" si="2"/>
        <v>2223.6999999999998</v>
      </c>
      <c r="G26" s="48">
        <f t="shared" si="3"/>
        <v>-75.858213006188251</v>
      </c>
      <c r="H26" s="149">
        <v>413.7</v>
      </c>
      <c r="I26" s="149">
        <f t="shared" si="4"/>
        <v>413.7</v>
      </c>
      <c r="J26" s="149">
        <v>70.3</v>
      </c>
      <c r="K26" s="148">
        <f t="shared" si="5"/>
        <v>-83.007009910563212</v>
      </c>
      <c r="L26" s="157">
        <v>3805</v>
      </c>
      <c r="M26" s="157">
        <f t="shared" si="15"/>
        <v>3805</v>
      </c>
      <c r="N26" s="157">
        <v>1269</v>
      </c>
      <c r="O26" s="156">
        <f t="shared" si="6"/>
        <v>-66.649145860709581</v>
      </c>
      <c r="P26" s="165">
        <v>4992.3</v>
      </c>
      <c r="Q26" s="165">
        <f t="shared" si="22"/>
        <v>4992.3</v>
      </c>
      <c r="R26" s="165">
        <v>884.4</v>
      </c>
      <c r="S26" s="164">
        <f t="shared" si="7"/>
        <v>-82.284718466438321</v>
      </c>
      <c r="T26" s="173">
        <v>0</v>
      </c>
      <c r="U26" s="173">
        <f t="shared" si="20"/>
        <v>0</v>
      </c>
      <c r="V26" s="173">
        <v>0</v>
      </c>
      <c r="W26" s="172" t="e">
        <f t="shared" si="8"/>
        <v>#DIV/0!</v>
      </c>
      <c r="X26" s="49">
        <v>0</v>
      </c>
      <c r="Y26" s="49">
        <v>0</v>
      </c>
      <c r="Z26" s="49">
        <v>0</v>
      </c>
      <c r="AA26" s="48" t="e">
        <f t="shared" si="9"/>
        <v>#DIV/0!</v>
      </c>
    </row>
    <row r="27" spans="1:27" ht="29.45" customHeight="1">
      <c r="A27" s="127" t="s">
        <v>87</v>
      </c>
      <c r="B27" s="128"/>
      <c r="C27" s="19" t="s">
        <v>7</v>
      </c>
      <c r="D27" s="47">
        <f>D28</f>
        <v>6095</v>
      </c>
      <c r="E27" s="48">
        <f t="shared" ref="E27:E32" si="33">D27-X27</f>
        <v>6095</v>
      </c>
      <c r="F27" s="48">
        <f>F28</f>
        <v>1004.35</v>
      </c>
      <c r="G27" s="48">
        <f t="shared" si="3"/>
        <v>-83.521739130434781</v>
      </c>
      <c r="H27" s="148">
        <f>H28</f>
        <v>0</v>
      </c>
      <c r="I27" s="148">
        <f>H27</f>
        <v>0</v>
      </c>
      <c r="J27" s="148">
        <f t="shared" ref="J27:Z27" si="34">J28</f>
        <v>0</v>
      </c>
      <c r="K27" s="148" t="e">
        <f t="shared" si="5"/>
        <v>#DIV/0!</v>
      </c>
      <c r="L27" s="156">
        <f t="shared" si="34"/>
        <v>321</v>
      </c>
      <c r="M27" s="156">
        <f t="shared" si="15"/>
        <v>321</v>
      </c>
      <c r="N27" s="156">
        <f t="shared" si="34"/>
        <v>0</v>
      </c>
      <c r="O27" s="156">
        <f t="shared" si="6"/>
        <v>-100</v>
      </c>
      <c r="P27" s="164">
        <f t="shared" si="34"/>
        <v>5774</v>
      </c>
      <c r="Q27" s="164">
        <f t="shared" si="22"/>
        <v>5774</v>
      </c>
      <c r="R27" s="164">
        <f t="shared" si="34"/>
        <v>1004.35</v>
      </c>
      <c r="S27" s="164">
        <f t="shared" si="7"/>
        <v>-82.605645999307242</v>
      </c>
      <c r="T27" s="172">
        <f t="shared" si="34"/>
        <v>0</v>
      </c>
      <c r="U27" s="172">
        <f t="shared" si="20"/>
        <v>0</v>
      </c>
      <c r="V27" s="172">
        <f t="shared" si="34"/>
        <v>0</v>
      </c>
      <c r="W27" s="172" t="e">
        <f t="shared" si="8"/>
        <v>#DIV/0!</v>
      </c>
      <c r="X27" s="48">
        <f t="shared" si="34"/>
        <v>0</v>
      </c>
      <c r="Y27" s="48">
        <v>0</v>
      </c>
      <c r="Z27" s="48">
        <f t="shared" si="34"/>
        <v>0</v>
      </c>
      <c r="AA27" s="48" t="e">
        <f t="shared" si="9"/>
        <v>#DIV/0!</v>
      </c>
    </row>
    <row r="28" spans="1:27" ht="127.5" customHeight="1">
      <c r="A28" s="127"/>
      <c r="B28" s="128"/>
      <c r="C28" s="18" t="s">
        <v>6</v>
      </c>
      <c r="D28" s="47">
        <f t="shared" si="1"/>
        <v>6095</v>
      </c>
      <c r="E28" s="48">
        <f t="shared" si="33"/>
        <v>6095</v>
      </c>
      <c r="F28" s="48">
        <f t="shared" si="2"/>
        <v>1004.35</v>
      </c>
      <c r="G28" s="48">
        <f>F28/E28*100-100</f>
        <v>-83.521739130434781</v>
      </c>
      <c r="H28" s="149">
        <v>0</v>
      </c>
      <c r="I28" s="149">
        <f>H28</f>
        <v>0</v>
      </c>
      <c r="J28" s="149">
        <v>0</v>
      </c>
      <c r="K28" s="148" t="e">
        <f t="shared" si="5"/>
        <v>#DIV/0!</v>
      </c>
      <c r="L28" s="157">
        <v>321</v>
      </c>
      <c r="M28" s="157">
        <f t="shared" si="15"/>
        <v>321</v>
      </c>
      <c r="N28" s="157">
        <v>0</v>
      </c>
      <c r="O28" s="156">
        <f t="shared" si="6"/>
        <v>-100</v>
      </c>
      <c r="P28" s="165">
        <v>5774</v>
      </c>
      <c r="Q28" s="165">
        <f t="shared" si="22"/>
        <v>5774</v>
      </c>
      <c r="R28" s="165">
        <v>1004.35</v>
      </c>
      <c r="S28" s="164">
        <f t="shared" si="7"/>
        <v>-82.605645999307242</v>
      </c>
      <c r="T28" s="173">
        <v>0</v>
      </c>
      <c r="U28" s="173">
        <f t="shared" si="20"/>
        <v>0</v>
      </c>
      <c r="V28" s="173">
        <v>0</v>
      </c>
      <c r="W28" s="172" t="e">
        <f t="shared" si="8"/>
        <v>#DIV/0!</v>
      </c>
      <c r="X28" s="49">
        <v>0</v>
      </c>
      <c r="Y28" s="49">
        <v>0</v>
      </c>
      <c r="Z28" s="49">
        <v>0</v>
      </c>
      <c r="AA28" s="48" t="e">
        <f t="shared" si="9"/>
        <v>#DIV/0!</v>
      </c>
    </row>
    <row r="29" spans="1:27" ht="42.75" customHeight="1">
      <c r="A29" s="135" t="s">
        <v>88</v>
      </c>
      <c r="B29" s="136"/>
      <c r="C29" s="19" t="s">
        <v>7</v>
      </c>
      <c r="D29" s="47">
        <f>D30</f>
        <v>971.4</v>
      </c>
      <c r="E29" s="47">
        <f>E30</f>
        <v>968.3</v>
      </c>
      <c r="F29" s="48">
        <f>F30</f>
        <v>0</v>
      </c>
      <c r="G29" s="48">
        <f t="shared" ref="G29:G32" si="35">F29/E29*100-100</f>
        <v>-100</v>
      </c>
      <c r="H29" s="148">
        <f>H30</f>
        <v>630.9</v>
      </c>
      <c r="I29" s="148">
        <f t="shared" ref="I29:I32" si="36">H29</f>
        <v>630.9</v>
      </c>
      <c r="J29" s="148">
        <f>J30</f>
        <v>0</v>
      </c>
      <c r="K29" s="148">
        <f t="shared" si="5"/>
        <v>-100</v>
      </c>
      <c r="L29" s="156">
        <f>L30</f>
        <v>6.4</v>
      </c>
      <c r="M29" s="156">
        <f>L29</f>
        <v>6.4</v>
      </c>
      <c r="N29" s="156">
        <f>N30</f>
        <v>0</v>
      </c>
      <c r="O29" s="156">
        <f t="shared" si="6"/>
        <v>-100</v>
      </c>
      <c r="P29" s="164">
        <f>P30</f>
        <v>331</v>
      </c>
      <c r="Q29" s="164">
        <f t="shared" si="22"/>
        <v>331</v>
      </c>
      <c r="R29" s="164">
        <f>R30</f>
        <v>0</v>
      </c>
      <c r="S29" s="164">
        <f t="shared" si="7"/>
        <v>-100</v>
      </c>
      <c r="T29" s="172">
        <f>T30</f>
        <v>0</v>
      </c>
      <c r="U29" s="172">
        <f t="shared" si="20"/>
        <v>0</v>
      </c>
      <c r="V29" s="172">
        <f>V30</f>
        <v>0</v>
      </c>
      <c r="W29" s="172" t="e">
        <f t="shared" si="8"/>
        <v>#DIV/0!</v>
      </c>
      <c r="X29" s="48">
        <f>X30</f>
        <v>3.1</v>
      </c>
      <c r="Y29" s="48">
        <f t="shared" ref="Y29:Z29" si="37">Y30</f>
        <v>0</v>
      </c>
      <c r="Z29" s="48">
        <f t="shared" si="37"/>
        <v>0</v>
      </c>
      <c r="AA29" s="48">
        <f t="shared" si="9"/>
        <v>-100</v>
      </c>
    </row>
    <row r="30" spans="1:27" ht="77.25" customHeight="1">
      <c r="A30" s="137"/>
      <c r="B30" s="138"/>
      <c r="C30" s="18" t="s">
        <v>3</v>
      </c>
      <c r="D30" s="47">
        <f t="shared" si="1"/>
        <v>971.4</v>
      </c>
      <c r="E30" s="48">
        <f t="shared" si="33"/>
        <v>968.3</v>
      </c>
      <c r="F30" s="48">
        <f t="shared" si="2"/>
        <v>0</v>
      </c>
      <c r="G30" s="48">
        <f t="shared" si="35"/>
        <v>-100</v>
      </c>
      <c r="H30" s="149">
        <v>630.9</v>
      </c>
      <c r="I30" s="149">
        <f t="shared" si="36"/>
        <v>630.9</v>
      </c>
      <c r="J30" s="149">
        <v>0</v>
      </c>
      <c r="K30" s="148">
        <f t="shared" si="5"/>
        <v>-100</v>
      </c>
      <c r="L30" s="157">
        <v>6.4</v>
      </c>
      <c r="M30" s="157">
        <f t="shared" ref="M30:M32" si="38">L30</f>
        <v>6.4</v>
      </c>
      <c r="N30" s="157">
        <v>0</v>
      </c>
      <c r="O30" s="156">
        <f t="shared" si="6"/>
        <v>-100</v>
      </c>
      <c r="P30" s="165">
        <v>331</v>
      </c>
      <c r="Q30" s="165">
        <f t="shared" si="22"/>
        <v>331</v>
      </c>
      <c r="R30" s="165">
        <v>0</v>
      </c>
      <c r="S30" s="164">
        <f t="shared" si="7"/>
        <v>-100</v>
      </c>
      <c r="T30" s="173">
        <v>0</v>
      </c>
      <c r="U30" s="173">
        <f t="shared" si="20"/>
        <v>0</v>
      </c>
      <c r="V30" s="173">
        <v>0</v>
      </c>
      <c r="W30" s="172" t="e">
        <f t="shared" si="8"/>
        <v>#DIV/0!</v>
      </c>
      <c r="X30" s="49">
        <v>3.1</v>
      </c>
      <c r="Y30" s="49">
        <v>0</v>
      </c>
      <c r="Z30" s="49">
        <v>0</v>
      </c>
      <c r="AA30" s="48">
        <f t="shared" si="9"/>
        <v>-100</v>
      </c>
    </row>
    <row r="31" spans="1:27" ht="48" customHeight="1">
      <c r="A31" s="139" t="s">
        <v>89</v>
      </c>
      <c r="B31" s="140"/>
      <c r="C31" s="19" t="s">
        <v>7</v>
      </c>
      <c r="D31" s="47">
        <f>D32</f>
        <v>4733</v>
      </c>
      <c r="E31" s="48">
        <f t="shared" si="33"/>
        <v>4733</v>
      </c>
      <c r="F31" s="48">
        <f>F32</f>
        <v>0</v>
      </c>
      <c r="G31" s="48">
        <f t="shared" si="35"/>
        <v>-100</v>
      </c>
      <c r="H31" s="148">
        <f>H32</f>
        <v>4685.7</v>
      </c>
      <c r="I31" s="148">
        <f t="shared" si="36"/>
        <v>4685.7</v>
      </c>
      <c r="J31" s="148">
        <f>J32</f>
        <v>0</v>
      </c>
      <c r="K31" s="148">
        <f t="shared" si="5"/>
        <v>-100</v>
      </c>
      <c r="L31" s="156">
        <f>L32</f>
        <v>47.3</v>
      </c>
      <c r="M31" s="156">
        <f t="shared" si="38"/>
        <v>47.3</v>
      </c>
      <c r="N31" s="156">
        <f>N32</f>
        <v>0</v>
      </c>
      <c r="O31" s="156">
        <f t="shared" si="6"/>
        <v>-100</v>
      </c>
      <c r="P31" s="164">
        <f>P32</f>
        <v>0</v>
      </c>
      <c r="Q31" s="164">
        <f t="shared" si="22"/>
        <v>0</v>
      </c>
      <c r="R31" s="164">
        <f>R32</f>
        <v>0</v>
      </c>
      <c r="S31" s="164" t="e">
        <f t="shared" si="7"/>
        <v>#DIV/0!</v>
      </c>
      <c r="T31" s="172">
        <f>T32</f>
        <v>0</v>
      </c>
      <c r="U31" s="172">
        <f t="shared" si="20"/>
        <v>0</v>
      </c>
      <c r="V31" s="172">
        <f>V32</f>
        <v>0</v>
      </c>
      <c r="W31" s="172" t="e">
        <f t="shared" si="8"/>
        <v>#DIV/0!</v>
      </c>
      <c r="X31" s="48">
        <f>X32</f>
        <v>0</v>
      </c>
      <c r="Y31" s="48">
        <f>Y32</f>
        <v>0</v>
      </c>
      <c r="Z31" s="48">
        <f>Z32</f>
        <v>0</v>
      </c>
      <c r="AA31" s="48" t="e">
        <f t="shared" si="9"/>
        <v>#DIV/0!</v>
      </c>
    </row>
    <row r="32" spans="1:27" ht="77.25" customHeight="1">
      <c r="A32" s="141"/>
      <c r="B32" s="142"/>
      <c r="C32" s="18" t="s">
        <v>3</v>
      </c>
      <c r="D32" s="47">
        <f t="shared" si="1"/>
        <v>4733</v>
      </c>
      <c r="E32" s="48">
        <f t="shared" si="33"/>
        <v>4733</v>
      </c>
      <c r="F32" s="48">
        <f t="shared" si="2"/>
        <v>0</v>
      </c>
      <c r="G32" s="48">
        <f t="shared" si="35"/>
        <v>-100</v>
      </c>
      <c r="H32" s="149">
        <v>4685.7</v>
      </c>
      <c r="I32" s="149">
        <f t="shared" si="36"/>
        <v>4685.7</v>
      </c>
      <c r="J32" s="149">
        <v>0</v>
      </c>
      <c r="K32" s="148">
        <f t="shared" si="5"/>
        <v>-100</v>
      </c>
      <c r="L32" s="157">
        <v>47.3</v>
      </c>
      <c r="M32" s="157">
        <f t="shared" si="38"/>
        <v>47.3</v>
      </c>
      <c r="N32" s="157">
        <v>0</v>
      </c>
      <c r="O32" s="156">
        <f t="shared" si="6"/>
        <v>-100</v>
      </c>
      <c r="P32" s="165">
        <v>0</v>
      </c>
      <c r="Q32" s="165">
        <f t="shared" si="22"/>
        <v>0</v>
      </c>
      <c r="R32" s="165">
        <v>0</v>
      </c>
      <c r="S32" s="164" t="e">
        <f t="shared" si="7"/>
        <v>#DIV/0!</v>
      </c>
      <c r="T32" s="173">
        <v>0</v>
      </c>
      <c r="U32" s="173">
        <f t="shared" si="20"/>
        <v>0</v>
      </c>
      <c r="V32" s="173">
        <v>0</v>
      </c>
      <c r="W32" s="172" t="e">
        <f t="shared" si="8"/>
        <v>#DIV/0!</v>
      </c>
      <c r="X32" s="49">
        <v>0</v>
      </c>
      <c r="Y32" s="49">
        <v>0</v>
      </c>
      <c r="Z32" s="49">
        <v>0</v>
      </c>
      <c r="AA32" s="48" t="e">
        <f t="shared" si="9"/>
        <v>#DIV/0!</v>
      </c>
    </row>
    <row r="33" spans="1:27" ht="31.9" customHeight="1">
      <c r="A33" s="127" t="s">
        <v>31</v>
      </c>
      <c r="B33" s="128"/>
      <c r="C33" s="19" t="s">
        <v>7</v>
      </c>
      <c r="D33" s="47">
        <f t="shared" si="1"/>
        <v>437229.72</v>
      </c>
      <c r="E33" s="48">
        <f>I33+M33+Q33+U33</f>
        <v>415530.52</v>
      </c>
      <c r="F33" s="47">
        <f t="shared" ref="F33" si="39">J33+N33+R33+V33+Z33</f>
        <v>85291.839999999997</v>
      </c>
      <c r="G33" s="48">
        <f t="shared" si="3"/>
        <v>-79.473989058613554</v>
      </c>
      <c r="H33" s="148">
        <f>H34+H35+H36+H37</f>
        <v>61956.149999999994</v>
      </c>
      <c r="I33" s="148">
        <f t="shared" ref="I33:J33" si="40">I34+I35+I36+I37</f>
        <v>61956.149999999994</v>
      </c>
      <c r="J33" s="148">
        <f t="shared" si="40"/>
        <v>9778.41</v>
      </c>
      <c r="K33" s="148">
        <f t="shared" si="5"/>
        <v>-84.217208461145503</v>
      </c>
      <c r="L33" s="156">
        <f>L34+L35+L36+L37</f>
        <v>159343.73000000001</v>
      </c>
      <c r="M33" s="156">
        <f>M34+M35+M36+M37</f>
        <v>159343.73000000001</v>
      </c>
      <c r="N33" s="156">
        <f>N34+N35+N36+N37</f>
        <v>26437.489999999998</v>
      </c>
      <c r="O33" s="156">
        <f t="shared" si="6"/>
        <v>-83.408515666101209</v>
      </c>
      <c r="P33" s="164">
        <f>P34+P35+P36+P37</f>
        <v>182881.94</v>
      </c>
      <c r="Q33" s="164">
        <f>Q34+Q35+Q36+Q37</f>
        <v>178135.84000000003</v>
      </c>
      <c r="R33" s="164">
        <f>R34+R35+R36+R37</f>
        <v>44242.59</v>
      </c>
      <c r="S33" s="164">
        <f t="shared" si="7"/>
        <v>-75.163566186344099</v>
      </c>
      <c r="T33" s="172">
        <f>T34+T37</f>
        <v>16094.8</v>
      </c>
      <c r="U33" s="172">
        <f>U34+U35+U36+U37</f>
        <v>16094.8</v>
      </c>
      <c r="V33" s="172">
        <f>V34+V35+V36+V37</f>
        <v>2191.2999999999997</v>
      </c>
      <c r="W33" s="172">
        <f t="shared" si="8"/>
        <v>-86.385043616571807</v>
      </c>
      <c r="X33" s="48">
        <f>X34+X35+X36+X37</f>
        <v>16953.099999999999</v>
      </c>
      <c r="Y33" s="48">
        <f>Y34+Y35+Y36+Y37</f>
        <v>0</v>
      </c>
      <c r="Z33" s="48">
        <f>Z34+Z35+Z36+Z37</f>
        <v>2642.0499999999997</v>
      </c>
      <c r="AA33" s="48">
        <f t="shared" si="9"/>
        <v>-84.415534621986538</v>
      </c>
    </row>
    <row r="34" spans="1:27" ht="42.75">
      <c r="A34" s="127"/>
      <c r="B34" s="128"/>
      <c r="C34" s="19" t="s">
        <v>3</v>
      </c>
      <c r="D34" s="47">
        <f>H34+L34+P34+T34+X34</f>
        <v>190539.49999999997</v>
      </c>
      <c r="E34" s="48">
        <f t="shared" ref="E34:E37" si="41">I34+M34+Q34+U34</f>
        <v>184099.3</v>
      </c>
      <c r="F34" s="48">
        <f>J34+N34+R34+V34+Z34</f>
        <v>31249.23</v>
      </c>
      <c r="G34" s="48">
        <f t="shared" si="3"/>
        <v>-83.025883314059314</v>
      </c>
      <c r="H34" s="148">
        <f>H10+H12+H15+H18+H21+H25+H30+H32</f>
        <v>39578.399999999994</v>
      </c>
      <c r="I34" s="148">
        <f t="shared" ref="I34:J34" si="42">I10+I12+I15+I18+I21+I25+I30+I32</f>
        <v>39578.399999999994</v>
      </c>
      <c r="J34" s="148">
        <f t="shared" si="42"/>
        <v>5437.5</v>
      </c>
      <c r="K34" s="148">
        <f t="shared" si="5"/>
        <v>-86.261445637014134</v>
      </c>
      <c r="L34" s="156">
        <f>L10+L12+L15+L18+L21+L25+L30+L32</f>
        <v>35747.500000000007</v>
      </c>
      <c r="M34" s="156">
        <f t="shared" ref="M34:N34" si="43">M10+M12+M15+M18+M21+M25+M30+M32</f>
        <v>35747.500000000007</v>
      </c>
      <c r="N34" s="156">
        <f t="shared" si="43"/>
        <v>154.60000000000002</v>
      </c>
      <c r="O34" s="156">
        <f t="shared" si="6"/>
        <v>-99.567522204349956</v>
      </c>
      <c r="P34" s="164">
        <f>P10+P12+P15+P18+P21+P25+P30+P32</f>
        <v>96965.7</v>
      </c>
      <c r="Q34" s="164">
        <f t="shared" ref="Q34:R34" si="44">Q10+Q12+Q15+Q18+Q21+Q25+Q30+Q32</f>
        <v>92678.6</v>
      </c>
      <c r="R34" s="164">
        <f t="shared" si="44"/>
        <v>23074.73</v>
      </c>
      <c r="S34" s="164">
        <f t="shared" si="7"/>
        <v>-75.102418465535735</v>
      </c>
      <c r="T34" s="172">
        <f>T10+T12+T15+T18+T21+T25+T30+T32</f>
        <v>16094.8</v>
      </c>
      <c r="U34" s="172">
        <f t="shared" ref="U34:V34" si="45">U10+U12+U15+U18+U21+U25+U30+U32</f>
        <v>16094.8</v>
      </c>
      <c r="V34" s="172">
        <f t="shared" si="45"/>
        <v>2191.2999999999997</v>
      </c>
      <c r="W34" s="172">
        <f t="shared" si="8"/>
        <v>-86.385043616571807</v>
      </c>
      <c r="X34" s="48">
        <f>X10+X12+X15+X18+X21+X25+X30+X32</f>
        <v>2153.1</v>
      </c>
      <c r="Y34" s="48">
        <f t="shared" ref="Y34:Z34" si="46">Y10+Y12+Y15+Y18+Y21+Y25+Y30+Y32</f>
        <v>0</v>
      </c>
      <c r="Z34" s="48">
        <f t="shared" si="46"/>
        <v>391.1</v>
      </c>
      <c r="AA34" s="48">
        <f t="shared" si="9"/>
        <v>-81.835493010078494</v>
      </c>
    </row>
    <row r="35" spans="1:27" ht="73.5" customHeight="1">
      <c r="A35" s="127"/>
      <c r="B35" s="128"/>
      <c r="C35" s="19" t="s">
        <v>4</v>
      </c>
      <c r="D35" s="47">
        <f>H35+L35+P35+T35+X35</f>
        <v>17242</v>
      </c>
      <c r="E35" s="48">
        <f t="shared" si="41"/>
        <v>17242</v>
      </c>
      <c r="F35" s="48">
        <f t="shared" si="2"/>
        <v>2223.6999999999998</v>
      </c>
      <c r="G35" s="48">
        <f t="shared" si="3"/>
        <v>-87.103004291845494</v>
      </c>
      <c r="H35" s="148">
        <f>H19+H22+H26</f>
        <v>3233.3999999999996</v>
      </c>
      <c r="I35" s="148">
        <f>I19+I22+I26</f>
        <v>3233.3999999999996</v>
      </c>
      <c r="J35" s="148">
        <f>J19+J22+J26</f>
        <v>70.3</v>
      </c>
      <c r="K35" s="148">
        <f t="shared" si="5"/>
        <v>-97.825818024370633</v>
      </c>
      <c r="L35" s="156">
        <f>L19+L22+L26</f>
        <v>5987.5</v>
      </c>
      <c r="M35" s="156">
        <f>M19+M22+M26</f>
        <v>5987.5</v>
      </c>
      <c r="N35" s="156">
        <f>N19+N22+N26</f>
        <v>1269</v>
      </c>
      <c r="O35" s="156">
        <f t="shared" si="6"/>
        <v>-78.805845511482261</v>
      </c>
      <c r="P35" s="164">
        <f>P19+P22+P26</f>
        <v>8021.1</v>
      </c>
      <c r="Q35" s="164">
        <f>Q19+Q22+Q26</f>
        <v>8021.1</v>
      </c>
      <c r="R35" s="164">
        <f>R19+R22+R26</f>
        <v>884.4</v>
      </c>
      <c r="S35" s="164">
        <f t="shared" si="7"/>
        <v>-88.974080861727202</v>
      </c>
      <c r="T35" s="172">
        <f>T19+T22+T26</f>
        <v>0</v>
      </c>
      <c r="U35" s="172">
        <f>U19+U22+U26</f>
        <v>0</v>
      </c>
      <c r="V35" s="172">
        <f>V19+V22+V26</f>
        <v>0</v>
      </c>
      <c r="W35" s="172" t="e">
        <f t="shared" si="8"/>
        <v>#DIV/0!</v>
      </c>
      <c r="X35" s="48">
        <f>X19+X22+X26</f>
        <v>0</v>
      </c>
      <c r="Y35" s="48">
        <f t="shared" ref="Y35:Z35" si="47">Y19+Y22+Y26</f>
        <v>0</v>
      </c>
      <c r="Z35" s="48">
        <f t="shared" si="47"/>
        <v>0</v>
      </c>
      <c r="AA35" s="48" t="e">
        <f t="shared" si="9"/>
        <v>#DIV/0!</v>
      </c>
    </row>
    <row r="36" spans="1:27" ht="19.899999999999999" customHeight="1">
      <c r="A36" s="127"/>
      <c r="B36" s="128"/>
      <c r="C36" s="19" t="s">
        <v>5</v>
      </c>
      <c r="D36" s="47">
        <f t="shared" si="1"/>
        <v>4021.1</v>
      </c>
      <c r="E36" s="48">
        <f t="shared" si="41"/>
        <v>4021.1</v>
      </c>
      <c r="F36" s="48">
        <f t="shared" si="2"/>
        <v>532</v>
      </c>
      <c r="G36" s="48">
        <f t="shared" si="3"/>
        <v>-86.76978936112009</v>
      </c>
      <c r="H36" s="148">
        <f>H13</f>
        <v>0</v>
      </c>
      <c r="I36" s="148">
        <f>I13</f>
        <v>0</v>
      </c>
      <c r="J36" s="148">
        <f>J13</f>
        <v>0</v>
      </c>
      <c r="K36" s="148" t="e">
        <f t="shared" si="5"/>
        <v>#DIV/0!</v>
      </c>
      <c r="L36" s="156">
        <f>L13</f>
        <v>140</v>
      </c>
      <c r="M36" s="156">
        <f>M13</f>
        <v>140</v>
      </c>
      <c r="N36" s="156">
        <f>N13</f>
        <v>0</v>
      </c>
      <c r="O36" s="156">
        <f t="shared" si="6"/>
        <v>-100</v>
      </c>
      <c r="P36" s="164">
        <f>P13</f>
        <v>3881.1</v>
      </c>
      <c r="Q36" s="164">
        <f>Q13</f>
        <v>3881.1</v>
      </c>
      <c r="R36" s="164">
        <f>R13</f>
        <v>532</v>
      </c>
      <c r="S36" s="164">
        <f t="shared" si="7"/>
        <v>-86.292545927700914</v>
      </c>
      <c r="T36" s="172">
        <f>T13</f>
        <v>0</v>
      </c>
      <c r="U36" s="172">
        <f>U13</f>
        <v>0</v>
      </c>
      <c r="V36" s="172">
        <f>V13</f>
        <v>0</v>
      </c>
      <c r="W36" s="172" t="e">
        <f t="shared" si="8"/>
        <v>#DIV/0!</v>
      </c>
      <c r="X36" s="48">
        <f>X13</f>
        <v>0</v>
      </c>
      <c r="Y36" s="48">
        <f t="shared" ref="Y36:Z36" si="48">Y13</f>
        <v>0</v>
      </c>
      <c r="Z36" s="48">
        <f t="shared" si="48"/>
        <v>0</v>
      </c>
      <c r="AA36" s="48" t="e">
        <f t="shared" si="9"/>
        <v>#DIV/0!</v>
      </c>
    </row>
    <row r="37" spans="1:27" ht="114">
      <c r="A37" s="127"/>
      <c r="B37" s="128"/>
      <c r="C37" s="19" t="s">
        <v>6</v>
      </c>
      <c r="D37" s="47">
        <f t="shared" si="1"/>
        <v>225427.12</v>
      </c>
      <c r="E37" s="48">
        <f t="shared" si="41"/>
        <v>210168.12</v>
      </c>
      <c r="F37" s="48">
        <f t="shared" si="2"/>
        <v>51286.909999999996</v>
      </c>
      <c r="G37" s="48">
        <f t="shared" si="3"/>
        <v>-75.59719809074754</v>
      </c>
      <c r="H37" s="148">
        <f>H8+H16+H23+H28</f>
        <v>19144.349999999999</v>
      </c>
      <c r="I37" s="148">
        <f>I8+I16+I23+I28</f>
        <v>19144.349999999999</v>
      </c>
      <c r="J37" s="148">
        <f>J8+J16+J23+J28</f>
        <v>4270.6099999999997</v>
      </c>
      <c r="K37" s="148">
        <f t="shared" si="5"/>
        <v>-77.692582929167088</v>
      </c>
      <c r="L37" s="156">
        <f>L8+L16+L23+L28</f>
        <v>117468.73</v>
      </c>
      <c r="M37" s="156">
        <f>M8+M16+M23+M28</f>
        <v>117468.73</v>
      </c>
      <c r="N37" s="156">
        <f>N8+N16+N23+N28</f>
        <v>25013.89</v>
      </c>
      <c r="O37" s="156">
        <f t="shared" si="6"/>
        <v>-78.705916033994754</v>
      </c>
      <c r="P37" s="164">
        <f>P8+P16+P23+P28</f>
        <v>74014.039999999994</v>
      </c>
      <c r="Q37" s="164">
        <f>Q8+Q16+Q23+Q28</f>
        <v>73555.039999999994</v>
      </c>
      <c r="R37" s="164">
        <f>R8+R16+R23+R28</f>
        <v>19751.46</v>
      </c>
      <c r="S37" s="164">
        <f t="shared" si="7"/>
        <v>-73.147373721773519</v>
      </c>
      <c r="T37" s="172">
        <f>T8+T16+T23+T28</f>
        <v>0</v>
      </c>
      <c r="U37" s="172">
        <f>U8+U16+U23+U28</f>
        <v>0</v>
      </c>
      <c r="V37" s="172">
        <f>V8+V16+V23+V28</f>
        <v>0</v>
      </c>
      <c r="W37" s="172" t="e">
        <f t="shared" si="8"/>
        <v>#DIV/0!</v>
      </c>
      <c r="X37" s="48">
        <f>X8+X16+X23+X28</f>
        <v>14800</v>
      </c>
      <c r="Y37" s="48">
        <f t="shared" ref="Y37:Z37" si="49">Y8+Y16+Y23+Y28</f>
        <v>0</v>
      </c>
      <c r="Z37" s="48">
        <f t="shared" si="49"/>
        <v>2250.9499999999998</v>
      </c>
      <c r="AA37" s="48">
        <f t="shared" si="9"/>
        <v>-84.79087837837838</v>
      </c>
    </row>
    <row r="38" spans="1:27">
      <c r="F38" s="6"/>
      <c r="I38" s="150"/>
      <c r="J38" s="150"/>
      <c r="M38" s="158"/>
      <c r="N38" s="158"/>
      <c r="P38" s="166"/>
      <c r="Q38" s="166"/>
      <c r="R38" s="166"/>
    </row>
    <row r="39" spans="1:27">
      <c r="D39" s="5"/>
      <c r="E39" s="13"/>
      <c r="F39" s="5"/>
      <c r="G39" s="5"/>
      <c r="H39" s="151"/>
      <c r="I39" s="151"/>
      <c r="J39" s="151"/>
      <c r="K39" s="151"/>
      <c r="L39" s="159"/>
      <c r="M39" s="159"/>
      <c r="N39" s="159"/>
      <c r="O39" s="159"/>
      <c r="P39" s="167"/>
      <c r="Q39" s="167"/>
      <c r="R39" s="167"/>
      <c r="S39" s="167"/>
      <c r="T39" s="174"/>
      <c r="U39" s="174"/>
      <c r="V39" s="174"/>
      <c r="W39" s="174"/>
      <c r="X39" s="5"/>
      <c r="Y39" s="5"/>
      <c r="Z39" s="5"/>
      <c r="AA39" s="5"/>
    </row>
    <row r="41" spans="1:27">
      <c r="F41" s="6"/>
    </row>
    <row r="43" spans="1:27">
      <c r="F43" s="6"/>
    </row>
  </sheetData>
  <mergeCells count="22">
    <mergeCell ref="X5:AA5"/>
    <mergeCell ref="A17:B19"/>
    <mergeCell ref="A20:B23"/>
    <mergeCell ref="A24:B26"/>
    <mergeCell ref="A27:B28"/>
    <mergeCell ref="A33:B37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9:B30"/>
    <mergeCell ref="A31:B32"/>
    <mergeCell ref="A3:W3"/>
    <mergeCell ref="A4:W4"/>
    <mergeCell ref="A7:B8"/>
    <mergeCell ref="A11:B13"/>
    <mergeCell ref="A14:B16"/>
  </mergeCells>
  <pageMargins left="0.11811023622047245" right="0.19685039370078741" top="0.15748031496062992" bottom="0.15748031496062992" header="0.11811023622047245" footer="0.11811023622047245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2020-04-24T12:36:59Z</cp:lastPrinted>
  <dcterms:created xsi:type="dcterms:W3CDTF">2015-11-06T10:33:15Z</dcterms:created>
  <dcterms:modified xsi:type="dcterms:W3CDTF">2021-04-28T11:05:37Z</dcterms:modified>
</cp:coreProperties>
</file>