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показатели'!$A$1:$H$77</definedName>
  </definedNames>
  <calcPr calcId="125725"/>
</workbook>
</file>

<file path=xl/calcChain.xml><?xml version="1.0" encoding="utf-8"?>
<calcChain xmlns="http://schemas.openxmlformats.org/spreadsheetml/2006/main">
  <c r="Y33" i="4"/>
  <c r="Z33"/>
  <c r="Y32"/>
  <c r="Z32"/>
  <c r="Y31"/>
  <c r="Z31"/>
  <c r="Y30"/>
  <c r="Y29" s="1"/>
  <c r="Z30"/>
  <c r="Z29" s="1"/>
  <c r="X33"/>
  <c r="X32"/>
  <c r="X31"/>
  <c r="X30"/>
  <c r="V33"/>
  <c r="V32"/>
  <c r="V31"/>
  <c r="V30"/>
  <c r="U33"/>
  <c r="U32"/>
  <c r="U31"/>
  <c r="U30"/>
  <c r="T33"/>
  <c r="T32"/>
  <c r="T31"/>
  <c r="T30"/>
  <c r="R33"/>
  <c r="R32"/>
  <c r="R31"/>
  <c r="R30"/>
  <c r="N33"/>
  <c r="N32"/>
  <c r="N31"/>
  <c r="N30"/>
  <c r="Q32"/>
  <c r="Q31"/>
  <c r="P33"/>
  <c r="P32"/>
  <c r="P31"/>
  <c r="P30"/>
  <c r="M33"/>
  <c r="M32"/>
  <c r="M31"/>
  <c r="L33"/>
  <c r="L32"/>
  <c r="L31"/>
  <c r="L30"/>
  <c r="J33"/>
  <c r="J32"/>
  <c r="J31"/>
  <c r="J30"/>
  <c r="I32"/>
  <c r="I31"/>
  <c r="I30"/>
  <c r="H33"/>
  <c r="H32"/>
  <c r="H31"/>
  <c r="H30"/>
  <c r="Z24"/>
  <c r="X24"/>
  <c r="V24"/>
  <c r="T24"/>
  <c r="R24"/>
  <c r="P24"/>
  <c r="N24"/>
  <c r="L24"/>
  <c r="J24"/>
  <c r="H24"/>
  <c r="N29" l="1"/>
  <c r="X29"/>
  <c r="V29"/>
  <c r="U29"/>
  <c r="T29"/>
  <c r="R29"/>
  <c r="P29"/>
  <c r="L29"/>
  <c r="J29"/>
  <c r="W23"/>
  <c r="W21"/>
  <c r="W22"/>
  <c r="P14"/>
  <c r="Q11"/>
  <c r="R11"/>
  <c r="P11"/>
  <c r="F13"/>
  <c r="F12"/>
  <c r="D13"/>
  <c r="E13" s="1"/>
  <c r="D12"/>
  <c r="E12" s="1"/>
  <c r="Y9"/>
  <c r="Z9"/>
  <c r="X9"/>
  <c r="Q9"/>
  <c r="R9"/>
  <c r="P9"/>
  <c r="N9"/>
  <c r="L9"/>
  <c r="I9"/>
  <c r="J9"/>
  <c r="H9"/>
  <c r="M7"/>
  <c r="D8"/>
  <c r="F8"/>
  <c r="I8"/>
  <c r="O8"/>
  <c r="Q8"/>
  <c r="AA8"/>
  <c r="W8"/>
  <c r="F19"/>
  <c r="F18"/>
  <c r="F10"/>
  <c r="T9"/>
  <c r="V9"/>
  <c r="D10"/>
  <c r="E10" s="1"/>
  <c r="S10"/>
  <c r="U10"/>
  <c r="U9" s="1"/>
  <c r="F11" l="1"/>
  <c r="S9"/>
  <c r="M9"/>
  <c r="O9" s="1"/>
  <c r="M30"/>
  <c r="M29" s="1"/>
  <c r="S8"/>
  <c r="Q33"/>
  <c r="K8"/>
  <c r="I33"/>
  <c r="I29" s="1"/>
  <c r="F17"/>
  <c r="D9"/>
  <c r="E9" s="1"/>
  <c r="W10"/>
  <c r="E8"/>
  <c r="G8" s="1"/>
  <c r="D31"/>
  <c r="E31" s="1"/>
  <c r="D30"/>
  <c r="E30" s="1"/>
  <c r="K9"/>
  <c r="G10"/>
  <c r="W9"/>
  <c r="F9"/>
  <c r="G9" s="1"/>
  <c r="O10"/>
  <c r="K10"/>
  <c r="AA22" l="1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J17"/>
  <c r="H17"/>
  <c r="D19"/>
  <c r="E19" s="1"/>
  <c r="L11"/>
  <c r="D11"/>
  <c r="AA12"/>
  <c r="W12"/>
  <c r="O12"/>
  <c r="K12"/>
  <c r="G12"/>
  <c r="S11"/>
  <c r="F22"/>
  <c r="F23"/>
  <c r="D22"/>
  <c r="E22" s="1"/>
  <c r="D23"/>
  <c r="E23" s="1"/>
  <c r="W19" l="1"/>
  <c r="G19"/>
  <c r="F30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S28" s="1"/>
  <c r="U13"/>
  <c r="U15"/>
  <c r="U16"/>
  <c r="W25"/>
  <c r="U26"/>
  <c r="U28"/>
  <c r="W28" s="1"/>
  <c r="S13"/>
  <c r="Q15"/>
  <c r="Q16"/>
  <c r="S16" s="1"/>
  <c r="S18"/>
  <c r="S23"/>
  <c r="Q25"/>
  <c r="Q26"/>
  <c r="E11"/>
  <c r="O15"/>
  <c r="M16"/>
  <c r="M14" s="1"/>
  <c r="O14" s="1"/>
  <c r="O18"/>
  <c r="M23"/>
  <c r="M25"/>
  <c r="M26"/>
  <c r="M28"/>
  <c r="O28" s="1"/>
  <c r="K13"/>
  <c r="I15"/>
  <c r="I16"/>
  <c r="K16" s="1"/>
  <c r="K18"/>
  <c r="I21"/>
  <c r="K21" s="1"/>
  <c r="I23"/>
  <c r="K23" s="1"/>
  <c r="I26"/>
  <c r="I28"/>
  <c r="K28" s="1"/>
  <c r="J27"/>
  <c r="L27"/>
  <c r="M27" s="1"/>
  <c r="N27"/>
  <c r="P27"/>
  <c r="Q27" s="1"/>
  <c r="R27"/>
  <c r="T27"/>
  <c r="U27" s="1"/>
  <c r="V27"/>
  <c r="X27"/>
  <c r="Z27"/>
  <c r="H27"/>
  <c r="I27" s="1"/>
  <c r="M24"/>
  <c r="Q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T11"/>
  <c r="U11" s="1"/>
  <c r="V11"/>
  <c r="X11"/>
  <c r="Z11"/>
  <c r="H11"/>
  <c r="J7"/>
  <c r="L7"/>
  <c r="N7"/>
  <c r="P7"/>
  <c r="R7"/>
  <c r="T7"/>
  <c r="V7"/>
  <c r="X7"/>
  <c r="Z7"/>
  <c r="H7"/>
  <c r="H29"/>
  <c r="F16"/>
  <c r="F14" s="1"/>
  <c r="F21"/>
  <c r="F20" s="1"/>
  <c r="F25"/>
  <c r="F26"/>
  <c r="F28"/>
  <c r="F27" s="1"/>
  <c r="F31"/>
  <c r="D16"/>
  <c r="D18"/>
  <c r="D21"/>
  <c r="D25"/>
  <c r="D26"/>
  <c r="D28"/>
  <c r="D27" s="1"/>
  <c r="S25" l="1"/>
  <c r="Q30"/>
  <c r="Q29" s="1"/>
  <c r="F24"/>
  <c r="E25"/>
  <c r="D24"/>
  <c r="E24" s="1"/>
  <c r="E16"/>
  <c r="D14"/>
  <c r="E14" s="1"/>
  <c r="E21"/>
  <c r="D20"/>
  <c r="E20" s="1"/>
  <c r="D17"/>
  <c r="E17" s="1"/>
  <c r="G17" s="1"/>
  <c r="E18"/>
  <c r="W16"/>
  <c r="W13"/>
  <c r="W32"/>
  <c r="O25"/>
  <c r="O30"/>
  <c r="S30"/>
  <c r="W30"/>
  <c r="Q20"/>
  <c r="S20" s="1"/>
  <c r="W26"/>
  <c r="AA27"/>
  <c r="U17"/>
  <c r="W17" s="1"/>
  <c r="F32"/>
  <c r="W27"/>
  <c r="K27"/>
  <c r="W18"/>
  <c r="AA20"/>
  <c r="W15"/>
  <c r="AA14"/>
  <c r="K14"/>
  <c r="K15"/>
  <c r="M11"/>
  <c r="U7"/>
  <c r="Q7"/>
  <c r="S7" s="1"/>
  <c r="D29"/>
  <c r="E29" s="1"/>
  <c r="I7"/>
  <c r="O27"/>
  <c r="O16"/>
  <c r="AA24"/>
  <c r="AA31"/>
  <c r="O23"/>
  <c r="O11"/>
  <c r="G11"/>
  <c r="O13"/>
  <c r="G13"/>
  <c r="D32"/>
  <c r="F7"/>
  <c r="K33"/>
  <c r="U20"/>
  <c r="W20" s="1"/>
  <c r="E27"/>
  <c r="G27" s="1"/>
  <c r="E28"/>
  <c r="G28" s="1"/>
  <c r="S26"/>
  <c r="S31"/>
  <c r="K25"/>
  <c r="S15"/>
  <c r="G15"/>
  <c r="O26"/>
  <c r="O31"/>
  <c r="E26"/>
  <c r="K26"/>
  <c r="S21"/>
  <c r="G21"/>
  <c r="O21"/>
  <c r="G18"/>
  <c r="G16"/>
  <c r="K11"/>
  <c r="K17"/>
  <c r="F33"/>
  <c r="D7"/>
  <c r="D33"/>
  <c r="K31"/>
  <c r="S17"/>
  <c r="O17"/>
  <c r="W14"/>
  <c r="S14"/>
  <c r="O20"/>
  <c r="G23"/>
  <c r="K20"/>
  <c r="AA33"/>
  <c r="AA7"/>
  <c r="W7"/>
  <c r="AA32"/>
  <c r="AA11"/>
  <c r="W11"/>
  <c r="AA29"/>
  <c r="AA30"/>
  <c r="W33"/>
  <c r="K32"/>
  <c r="W31"/>
  <c r="O24"/>
  <c r="W24"/>
  <c r="S24"/>
  <c r="G25"/>
  <c r="S33"/>
  <c r="S27"/>
  <c r="K29" l="1"/>
  <c r="E7"/>
  <c r="G14"/>
  <c r="F29"/>
  <c r="O33"/>
  <c r="E33"/>
  <c r="G33" s="1"/>
  <c r="O32"/>
  <c r="E32"/>
  <c r="G32" s="1"/>
  <c r="K30"/>
  <c r="G26"/>
  <c r="G31"/>
  <c r="W29"/>
  <c r="G20"/>
  <c r="K7"/>
  <c r="G24"/>
  <c r="S32"/>
  <c r="G7"/>
  <c r="O7"/>
  <c r="O29" l="1"/>
  <c r="G29"/>
  <c r="G30"/>
  <c r="S29"/>
</calcChain>
</file>

<file path=xl/sharedStrings.xml><?xml version="1.0" encoding="utf-8"?>
<sst xmlns="http://schemas.openxmlformats.org/spreadsheetml/2006/main" count="147" uniqueCount="82">
  <si>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</si>
  <si>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</si>
  <si>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</si>
  <si>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</si>
  <si>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</si>
  <si>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</si>
  <si>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</si>
  <si>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</si>
  <si>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</si>
  <si>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</si>
  <si>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</si>
  <si>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</si>
  <si>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</si>
  <si>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</si>
  <si>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</si>
  <si>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</si>
  <si>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</si>
  <si>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</si>
  <si>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</si>
  <si>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</si>
  <si>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</si>
  <si>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</si>
  <si>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</si>
  <si>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</si>
  <si>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</si>
  <si>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</si>
  <si>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</si>
  <si>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</si>
  <si>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</si>
  <si>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</si>
  <si>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</si>
  <si>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</si>
  <si>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</si>
  <si>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</si>
  <si>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</si>
  <si>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</si>
  <si>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8. Муниципальная программа «Создание условий для привелечения медицинских кадров в медицинские организации, обслуживающие население муниципального образования "Невельский район""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</si>
  <si>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</si>
  <si>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</si>
  <si>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</si>
  <si>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</si>
  <si>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</si>
  <si>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</si>
  <si>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</si>
  <si>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</si>
  <si>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</si>
  <si>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</si>
  <si>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</si>
  <si>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</si>
  <si>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</si>
  <si>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</si>
  <si>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</si>
  <si>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</si>
  <si>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</si>
  <si>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</si>
  <si>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</si>
  <si>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</si>
  <si>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</si>
  <si>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</si>
  <si>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</si>
  <si>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</si>
  <si>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</si>
  <si>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</si>
  <si>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</si>
  <si>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</si>
  <si>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</si>
  <si>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</si>
  <si>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</si>
  <si>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</si>
  <si>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</si>
  <si>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</si>
  <si>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</si>
  <si>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</si>
  <si>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 xml:space="preserve"> целевых показателей муниципальных программ по состоянию на 30.06.2020г.</t>
  </si>
  <si>
    <t>за счет всех источников финансирования (на 30.06.2020)</t>
  </si>
  <si>
    <t>Сохранность контингента обучающихся в учебном году</t>
  </si>
  <si>
    <t>2,2 раза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</si>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</sst>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29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tabSelected="1" view="pageBreakPreview" topLeftCell="A2" zoomScale="60" zoomScaleNormal="75" workbookViewId="0">
      <selection activeCell="B19" sqref="B19:C19"/>
    </sheetView>
  </sheetViews>
  <sheetFormatPr defaultColWidth="8.85546875" defaultRowHeight="15.7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2.140625" style="7" customWidth="1"/>
    <col min="7" max="7" width="8" style="7" customWidth="1"/>
    <col min="8" max="8" width="12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86"/>
      <c r="E1" s="87"/>
      <c r="F1" s="87"/>
      <c r="G1" s="87"/>
      <c r="H1" s="87"/>
    </row>
    <row r="3" spans="1:8" ht="18.75">
      <c r="A3" s="88" t="s">
        <v>12</v>
      </c>
      <c r="B3" s="89"/>
      <c r="C3" s="89"/>
      <c r="D3" s="89"/>
      <c r="E3" s="89"/>
      <c r="F3" s="89"/>
      <c r="G3" s="89"/>
      <c r="H3" s="89"/>
    </row>
    <row r="4" spans="1:8" ht="18.75">
      <c r="A4" s="88" t="s">
        <v>73</v>
      </c>
      <c r="B4" s="90"/>
      <c r="C4" s="90"/>
      <c r="D4" s="90"/>
      <c r="E4" s="90"/>
      <c r="F4" s="90"/>
      <c r="G4" s="90"/>
      <c r="H4" s="90"/>
    </row>
    <row r="5" spans="1:8" ht="31.15" customHeight="1">
      <c r="A5" s="97" t="s">
        <v>0</v>
      </c>
      <c r="B5" s="99" t="s">
        <v>9</v>
      </c>
      <c r="C5" s="100"/>
      <c r="D5" s="95" t="s">
        <v>8</v>
      </c>
      <c r="E5" s="95" t="s">
        <v>35</v>
      </c>
      <c r="F5" s="93" t="s">
        <v>13</v>
      </c>
      <c r="G5" s="95" t="s">
        <v>33</v>
      </c>
      <c r="H5" s="93" t="s">
        <v>34</v>
      </c>
    </row>
    <row r="6" spans="1:8" ht="31.15" customHeight="1">
      <c r="A6" s="98"/>
      <c r="B6" s="101"/>
      <c r="C6" s="102"/>
      <c r="D6" s="96"/>
      <c r="E6" s="96"/>
      <c r="F6" s="94"/>
      <c r="G6" s="94"/>
      <c r="H6" s="94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61" t="s">
        <v>71</v>
      </c>
      <c r="B10" s="62"/>
      <c r="C10" s="62"/>
      <c r="D10" s="62"/>
      <c r="E10" s="62"/>
      <c r="F10" s="62"/>
      <c r="G10" s="62"/>
      <c r="H10" s="63"/>
    </row>
    <row r="11" spans="1:8" ht="14.45" customHeight="1">
      <c r="A11" s="64"/>
      <c r="B11" s="65"/>
      <c r="C11" s="65"/>
      <c r="D11" s="65"/>
      <c r="E11" s="65"/>
      <c r="F11" s="65"/>
      <c r="G11" s="65"/>
      <c r="H11" s="66"/>
    </row>
    <row r="12" spans="1:8" ht="14.45" customHeight="1">
      <c r="A12" s="64"/>
      <c r="B12" s="65"/>
      <c r="C12" s="65"/>
      <c r="D12" s="65"/>
      <c r="E12" s="65"/>
      <c r="F12" s="65"/>
      <c r="G12" s="65"/>
      <c r="H12" s="66"/>
    </row>
    <row r="13" spans="1:8" ht="14.25" customHeight="1">
      <c r="A13" s="64"/>
      <c r="B13" s="65"/>
      <c r="C13" s="65"/>
      <c r="D13" s="65"/>
      <c r="E13" s="65"/>
      <c r="F13" s="65"/>
      <c r="G13" s="65"/>
      <c r="H13" s="66"/>
    </row>
    <row r="14" spans="1:8" ht="14.25" customHeight="1">
      <c r="A14" s="64"/>
      <c r="B14" s="65"/>
      <c r="C14" s="65"/>
      <c r="D14" s="65"/>
      <c r="E14" s="65"/>
      <c r="F14" s="65"/>
      <c r="G14" s="65"/>
      <c r="H14" s="66"/>
    </row>
    <row r="15" spans="1:8" ht="14.25" hidden="1" customHeight="1">
      <c r="A15" s="67"/>
      <c r="B15" s="68"/>
      <c r="C15" s="68"/>
      <c r="D15" s="68"/>
      <c r="E15" s="65"/>
      <c r="F15" s="65"/>
      <c r="G15" s="68"/>
      <c r="H15" s="69"/>
    </row>
    <row r="16" spans="1:8" ht="99" customHeight="1">
      <c r="A16" s="1">
        <v>1</v>
      </c>
      <c r="B16" s="59" t="s">
        <v>37</v>
      </c>
      <c r="C16" s="70"/>
      <c r="D16" s="57" t="s">
        <v>10</v>
      </c>
      <c r="E16" s="32">
        <v>9</v>
      </c>
      <c r="F16" s="32">
        <v>0</v>
      </c>
      <c r="G16" s="17"/>
      <c r="H16" s="8"/>
    </row>
    <row r="17" spans="1:8" ht="133.5" customHeight="1">
      <c r="A17" s="1">
        <v>2</v>
      </c>
      <c r="B17" s="59" t="s">
        <v>79</v>
      </c>
      <c r="C17" s="70"/>
      <c r="D17" s="57" t="s">
        <v>10</v>
      </c>
      <c r="E17" s="32">
        <v>0</v>
      </c>
      <c r="F17" s="32">
        <v>0</v>
      </c>
      <c r="G17" s="17"/>
      <c r="H17" s="8"/>
    </row>
    <row r="18" spans="1:8" ht="116.25" customHeight="1">
      <c r="A18" s="1">
        <v>3</v>
      </c>
      <c r="B18" s="59" t="s">
        <v>80</v>
      </c>
      <c r="C18" s="70"/>
      <c r="D18" s="57" t="s">
        <v>10</v>
      </c>
      <c r="E18" s="32">
        <v>0</v>
      </c>
      <c r="F18" s="32">
        <v>0</v>
      </c>
      <c r="G18" s="17"/>
      <c r="H18" s="8"/>
    </row>
    <row r="19" spans="1:8" ht="135.75" customHeight="1">
      <c r="A19" s="1">
        <v>4</v>
      </c>
      <c r="B19" s="59" t="s">
        <v>81</v>
      </c>
      <c r="C19" s="70"/>
      <c r="D19" s="57" t="s">
        <v>10</v>
      </c>
      <c r="E19" s="32">
        <v>2</v>
      </c>
      <c r="F19" s="32">
        <v>0</v>
      </c>
      <c r="G19" s="17"/>
      <c r="H19" s="8"/>
    </row>
    <row r="20" spans="1:8" ht="134.25" customHeight="1">
      <c r="A20" s="1">
        <v>5</v>
      </c>
      <c r="B20" s="59" t="s">
        <v>38</v>
      </c>
      <c r="C20" s="70"/>
      <c r="D20" s="57" t="s">
        <v>10</v>
      </c>
      <c r="E20" s="32">
        <v>84</v>
      </c>
      <c r="F20" s="32">
        <v>84</v>
      </c>
      <c r="G20" s="17"/>
      <c r="H20" s="18"/>
    </row>
    <row r="21" spans="1:8" ht="14.45" customHeight="1">
      <c r="A21" s="61" t="s">
        <v>66</v>
      </c>
      <c r="B21" s="62"/>
      <c r="C21" s="62"/>
      <c r="D21" s="62"/>
      <c r="E21" s="62"/>
      <c r="F21" s="62"/>
      <c r="G21" s="62"/>
      <c r="H21" s="63"/>
    </row>
    <row r="22" spans="1:8" ht="14.45" customHeight="1">
      <c r="A22" s="64"/>
      <c r="B22" s="65"/>
      <c r="C22" s="65"/>
      <c r="D22" s="65"/>
      <c r="E22" s="65"/>
      <c r="F22" s="65"/>
      <c r="G22" s="65"/>
      <c r="H22" s="66"/>
    </row>
    <row r="23" spans="1:8" ht="14.45" customHeight="1">
      <c r="A23" s="64"/>
      <c r="B23" s="65"/>
      <c r="C23" s="65"/>
      <c r="D23" s="65"/>
      <c r="E23" s="65"/>
      <c r="F23" s="65"/>
      <c r="G23" s="65"/>
      <c r="H23" s="66"/>
    </row>
    <row r="24" spans="1:8" ht="14.45" customHeight="1">
      <c r="A24" s="64"/>
      <c r="B24" s="65"/>
      <c r="C24" s="65"/>
      <c r="D24" s="65"/>
      <c r="E24" s="65"/>
      <c r="F24" s="65"/>
      <c r="G24" s="65"/>
      <c r="H24" s="66"/>
    </row>
    <row r="25" spans="1:8" ht="2.25" customHeight="1">
      <c r="A25" s="67"/>
      <c r="B25" s="68"/>
      <c r="C25" s="68"/>
      <c r="D25" s="68"/>
      <c r="E25" s="68"/>
      <c r="F25" s="68"/>
      <c r="G25" s="68"/>
      <c r="H25" s="69"/>
    </row>
    <row r="26" spans="1:8" ht="70.5" customHeight="1">
      <c r="A26" s="1">
        <v>1</v>
      </c>
      <c r="B26" s="107" t="s">
        <v>42</v>
      </c>
      <c r="C26" s="108"/>
      <c r="D26" s="33"/>
      <c r="E26" s="38"/>
      <c r="F26" s="38"/>
      <c r="G26" s="12"/>
      <c r="H26" s="11"/>
    </row>
    <row r="27" spans="1:8" ht="31.5" customHeight="1">
      <c r="A27" s="1"/>
      <c r="B27" s="109" t="s">
        <v>40</v>
      </c>
      <c r="C27" s="110"/>
      <c r="D27" s="11" t="s">
        <v>10</v>
      </c>
      <c r="E27" s="39">
        <v>100</v>
      </c>
      <c r="F27" s="39">
        <v>100</v>
      </c>
      <c r="G27" s="12"/>
      <c r="H27" s="11"/>
    </row>
    <row r="28" spans="1:8" ht="27.75" customHeight="1">
      <c r="A28" s="1"/>
      <c r="B28" s="105" t="s">
        <v>41</v>
      </c>
      <c r="C28" s="106"/>
      <c r="D28" s="11" t="s">
        <v>10</v>
      </c>
      <c r="E28" s="39">
        <v>100</v>
      </c>
      <c r="F28" s="40">
        <v>100</v>
      </c>
      <c r="G28" s="12"/>
      <c r="H28" s="11"/>
    </row>
    <row r="29" spans="1:8" ht="35.25" customHeight="1">
      <c r="A29" s="1">
        <v>2</v>
      </c>
      <c r="B29" s="59" t="s">
        <v>23</v>
      </c>
      <c r="C29" s="70"/>
      <c r="D29" s="11" t="s">
        <v>10</v>
      </c>
      <c r="E29" s="35">
        <v>0.1</v>
      </c>
      <c r="F29" s="36" t="s">
        <v>76</v>
      </c>
      <c r="G29" s="12"/>
      <c r="H29" s="11"/>
    </row>
    <row r="30" spans="1:8" ht="35.25" customHeight="1">
      <c r="A30" s="1">
        <v>3</v>
      </c>
      <c r="B30" s="59" t="s">
        <v>39</v>
      </c>
      <c r="C30" s="70"/>
      <c r="D30" s="11" t="s">
        <v>10</v>
      </c>
      <c r="E30" s="37">
        <v>1.4</v>
      </c>
      <c r="F30" s="34">
        <v>-52</v>
      </c>
      <c r="G30" s="12"/>
      <c r="H30" s="11"/>
    </row>
    <row r="31" spans="1:8" ht="35.25" customHeight="1">
      <c r="A31" s="11">
        <v>4</v>
      </c>
      <c r="B31" s="103" t="s">
        <v>75</v>
      </c>
      <c r="C31" s="104"/>
      <c r="D31" s="23" t="s">
        <v>10</v>
      </c>
      <c r="E31" s="23">
        <v>95</v>
      </c>
      <c r="F31" s="11">
        <v>95</v>
      </c>
      <c r="G31" s="12"/>
      <c r="H31" s="11"/>
    </row>
    <row r="32" spans="1:8" ht="13.15" customHeight="1">
      <c r="A32" s="61" t="s">
        <v>70</v>
      </c>
      <c r="B32" s="62"/>
      <c r="C32" s="62"/>
      <c r="D32" s="62"/>
      <c r="E32" s="62"/>
      <c r="F32" s="62"/>
      <c r="G32" s="62"/>
      <c r="H32" s="63"/>
    </row>
    <row r="33" spans="1:8" ht="12" customHeight="1">
      <c r="A33" s="64"/>
      <c r="B33" s="65"/>
      <c r="C33" s="65"/>
      <c r="D33" s="65"/>
      <c r="E33" s="65"/>
      <c r="F33" s="65"/>
      <c r="G33" s="65"/>
      <c r="H33" s="66"/>
    </row>
    <row r="34" spans="1:8" ht="13.15" customHeight="1">
      <c r="A34" s="64"/>
      <c r="B34" s="65"/>
      <c r="C34" s="65"/>
      <c r="D34" s="65"/>
      <c r="E34" s="65"/>
      <c r="F34" s="65"/>
      <c r="G34" s="65"/>
      <c r="H34" s="66"/>
    </row>
    <row r="35" spans="1:8" ht="45.75" customHeight="1">
      <c r="A35" s="67"/>
      <c r="B35" s="68"/>
      <c r="C35" s="68"/>
      <c r="D35" s="68"/>
      <c r="E35" s="68"/>
      <c r="F35" s="68"/>
      <c r="G35" s="68"/>
      <c r="H35" s="69"/>
    </row>
    <row r="36" spans="1:8" ht="64.5" customHeight="1">
      <c r="A36" s="1">
        <v>1</v>
      </c>
      <c r="B36" s="59" t="s">
        <v>24</v>
      </c>
      <c r="C36" s="70"/>
      <c r="D36" s="14" t="s">
        <v>27</v>
      </c>
      <c r="E36" s="22">
        <v>74490.3</v>
      </c>
      <c r="F36" s="23">
        <v>5579</v>
      </c>
      <c r="G36" s="15"/>
      <c r="H36" s="8"/>
    </row>
    <row r="37" spans="1:8" ht="49.5" customHeight="1">
      <c r="A37" s="1">
        <v>2</v>
      </c>
      <c r="B37" s="59" t="s">
        <v>25</v>
      </c>
      <c r="C37" s="60"/>
      <c r="D37" s="14" t="s">
        <v>11</v>
      </c>
      <c r="E37" s="23">
        <v>230</v>
      </c>
      <c r="F37" s="23">
        <v>221</v>
      </c>
      <c r="G37" s="15"/>
      <c r="H37" s="8"/>
    </row>
    <row r="38" spans="1:8" ht="63.75" customHeight="1">
      <c r="A38" s="1">
        <v>3</v>
      </c>
      <c r="B38" s="59" t="s">
        <v>26</v>
      </c>
      <c r="C38" s="60"/>
      <c r="D38" s="1" t="s">
        <v>28</v>
      </c>
      <c r="E38" s="23">
        <v>65.099999999999994</v>
      </c>
      <c r="F38" s="23">
        <v>-214.4</v>
      </c>
      <c r="G38" s="11"/>
      <c r="H38" s="16"/>
    </row>
    <row r="39" spans="1:8" ht="18.600000000000001" customHeight="1">
      <c r="A39" s="61" t="s">
        <v>67</v>
      </c>
      <c r="B39" s="62"/>
      <c r="C39" s="62"/>
      <c r="D39" s="62"/>
      <c r="E39" s="62"/>
      <c r="F39" s="62"/>
      <c r="G39" s="62"/>
      <c r="H39" s="63"/>
    </row>
    <row r="40" spans="1:8" ht="13.9" customHeight="1">
      <c r="A40" s="64"/>
      <c r="B40" s="65"/>
      <c r="C40" s="65"/>
      <c r="D40" s="65"/>
      <c r="E40" s="65"/>
      <c r="F40" s="65"/>
      <c r="G40" s="65"/>
      <c r="H40" s="66"/>
    </row>
    <row r="41" spans="1:8" ht="36.75" customHeight="1">
      <c r="A41" s="64"/>
      <c r="B41" s="65"/>
      <c r="C41" s="65"/>
      <c r="D41" s="65"/>
      <c r="E41" s="65"/>
      <c r="F41" s="65"/>
      <c r="G41" s="65"/>
      <c r="H41" s="66"/>
    </row>
    <row r="42" spans="1:8" ht="1.1499999999999999" customHeight="1">
      <c r="A42" s="67"/>
      <c r="B42" s="68"/>
      <c r="C42" s="68"/>
      <c r="D42" s="68"/>
      <c r="E42" s="68"/>
      <c r="F42" s="68"/>
      <c r="G42" s="68"/>
      <c r="H42" s="69"/>
    </row>
    <row r="43" spans="1:8" ht="40.5" customHeight="1">
      <c r="A43" s="1">
        <v>1</v>
      </c>
      <c r="B43" s="59" t="s">
        <v>29</v>
      </c>
      <c r="C43" s="70"/>
      <c r="D43" s="1" t="s">
        <v>10</v>
      </c>
      <c r="E43" s="11">
        <v>0.7</v>
      </c>
      <c r="F43" s="1">
        <v>3.8</v>
      </c>
      <c r="G43" s="11"/>
      <c r="H43" s="8"/>
    </row>
    <row r="44" spans="1:8" ht="100.5" customHeight="1">
      <c r="A44" s="61" t="s">
        <v>68</v>
      </c>
      <c r="B44" s="62"/>
      <c r="C44" s="62"/>
      <c r="D44" s="62"/>
      <c r="E44" s="62"/>
      <c r="F44" s="62"/>
      <c r="G44" s="62"/>
      <c r="H44" s="63"/>
    </row>
    <row r="45" spans="1:8" ht="23.25" hidden="1" customHeight="1">
      <c r="A45" s="64"/>
      <c r="B45" s="65"/>
      <c r="C45" s="65"/>
      <c r="D45" s="65"/>
      <c r="E45" s="65"/>
      <c r="F45" s="65"/>
      <c r="G45" s="65"/>
      <c r="H45" s="66"/>
    </row>
    <row r="46" spans="1:8" ht="3.75" hidden="1" customHeight="1">
      <c r="A46" s="64"/>
      <c r="B46" s="65"/>
      <c r="C46" s="65"/>
      <c r="D46" s="65"/>
      <c r="E46" s="65"/>
      <c r="F46" s="65"/>
      <c r="G46" s="65"/>
      <c r="H46" s="66"/>
    </row>
    <row r="47" spans="1:8" ht="16.5" hidden="1" customHeight="1">
      <c r="A47" s="64"/>
      <c r="B47" s="65"/>
      <c r="C47" s="65"/>
      <c r="D47" s="65"/>
      <c r="E47" s="65"/>
      <c r="F47" s="65"/>
      <c r="G47" s="65"/>
      <c r="H47" s="66"/>
    </row>
    <row r="48" spans="1:8" ht="24" hidden="1" customHeight="1">
      <c r="A48" s="67"/>
      <c r="B48" s="68"/>
      <c r="C48" s="68"/>
      <c r="D48" s="68"/>
      <c r="E48" s="68"/>
      <c r="F48" s="68"/>
      <c r="G48" s="68"/>
      <c r="H48" s="69"/>
    </row>
    <row r="49" spans="1:8" ht="54.75" customHeight="1">
      <c r="A49" s="1">
        <v>1</v>
      </c>
      <c r="B49" s="91" t="s">
        <v>43</v>
      </c>
      <c r="C49" s="92"/>
      <c r="D49" s="11"/>
      <c r="E49" s="24"/>
      <c r="F49" s="24"/>
      <c r="G49" s="17"/>
      <c r="H49" s="18"/>
    </row>
    <row r="50" spans="1:8" ht="64.5" customHeight="1">
      <c r="A50" s="1"/>
      <c r="B50" s="80" t="s">
        <v>44</v>
      </c>
      <c r="C50" s="81"/>
      <c r="D50" s="11" t="s">
        <v>78</v>
      </c>
      <c r="E50" s="24">
        <v>0.14000000000000001</v>
      </c>
      <c r="F50" s="24">
        <v>4.8000000000000001E-2</v>
      </c>
      <c r="G50" s="17"/>
      <c r="H50" s="30"/>
    </row>
    <row r="51" spans="1:8" ht="68.25" customHeight="1">
      <c r="A51" s="1"/>
      <c r="B51" s="80" t="s">
        <v>45</v>
      </c>
      <c r="C51" s="81"/>
      <c r="D51" s="11" t="s">
        <v>49</v>
      </c>
      <c r="E51" s="43">
        <v>6</v>
      </c>
      <c r="F51" s="11">
        <v>1.8</v>
      </c>
      <c r="G51" s="17"/>
      <c r="H51" s="8"/>
    </row>
    <row r="52" spans="1:8" ht="68.25" customHeight="1">
      <c r="A52" s="1"/>
      <c r="B52" s="111" t="s">
        <v>46</v>
      </c>
      <c r="C52" s="112"/>
      <c r="D52" s="11" t="s">
        <v>49</v>
      </c>
      <c r="E52" s="43">
        <v>19</v>
      </c>
      <c r="F52" s="11">
        <v>5.0999999999999996</v>
      </c>
      <c r="G52" s="17"/>
      <c r="H52" s="8"/>
    </row>
    <row r="53" spans="1:8" ht="48.75" customHeight="1">
      <c r="A53" s="1">
        <v>2</v>
      </c>
      <c r="B53" s="113" t="s">
        <v>47</v>
      </c>
      <c r="C53" s="113"/>
      <c r="D53" s="41" t="s">
        <v>10</v>
      </c>
      <c r="E53" s="42">
        <v>31.5</v>
      </c>
      <c r="F53" s="42">
        <v>31.5</v>
      </c>
      <c r="G53" s="17"/>
      <c r="H53" s="8"/>
    </row>
    <row r="54" spans="1:8" ht="115.5" customHeight="1">
      <c r="A54" s="1">
        <v>3</v>
      </c>
      <c r="B54" s="103" t="s">
        <v>48</v>
      </c>
      <c r="C54" s="104"/>
      <c r="D54" s="11" t="s">
        <v>10</v>
      </c>
      <c r="E54" s="11">
        <v>4.9000000000000004</v>
      </c>
      <c r="F54" s="11">
        <v>0.9</v>
      </c>
      <c r="G54" s="17"/>
      <c r="H54" s="18"/>
    </row>
    <row r="55" spans="1:8" ht="13.15" customHeight="1">
      <c r="A55" s="71" t="s">
        <v>69</v>
      </c>
      <c r="B55" s="72"/>
      <c r="C55" s="72"/>
      <c r="D55" s="72"/>
      <c r="E55" s="72"/>
      <c r="F55" s="72"/>
      <c r="G55" s="72"/>
      <c r="H55" s="73"/>
    </row>
    <row r="56" spans="1:8" ht="15" customHeight="1">
      <c r="A56" s="74"/>
      <c r="B56" s="75"/>
      <c r="C56" s="75"/>
      <c r="D56" s="75"/>
      <c r="E56" s="75"/>
      <c r="F56" s="75"/>
      <c r="G56" s="75"/>
      <c r="H56" s="76"/>
    </row>
    <row r="57" spans="1:8" ht="10.15" customHeight="1">
      <c r="A57" s="74"/>
      <c r="B57" s="75"/>
      <c r="C57" s="75"/>
      <c r="D57" s="75"/>
      <c r="E57" s="75"/>
      <c r="F57" s="75"/>
      <c r="G57" s="75"/>
      <c r="H57" s="76"/>
    </row>
    <row r="58" spans="1:8" ht="6" customHeight="1">
      <c r="A58" s="74"/>
      <c r="B58" s="75"/>
      <c r="C58" s="75"/>
      <c r="D58" s="75"/>
      <c r="E58" s="75"/>
      <c r="F58" s="75"/>
      <c r="G58" s="75"/>
      <c r="H58" s="76"/>
    </row>
    <row r="59" spans="1:8" ht="16.5" customHeight="1">
      <c r="A59" s="74"/>
      <c r="B59" s="75"/>
      <c r="C59" s="75"/>
      <c r="D59" s="75"/>
      <c r="E59" s="75"/>
      <c r="F59" s="75"/>
      <c r="G59" s="75"/>
      <c r="H59" s="76"/>
    </row>
    <row r="60" spans="1:8" ht="0.6" customHeight="1">
      <c r="A60" s="77"/>
      <c r="B60" s="78"/>
      <c r="C60" s="78"/>
      <c r="D60" s="78"/>
      <c r="E60" s="78"/>
      <c r="F60" s="78"/>
      <c r="G60" s="78"/>
      <c r="H60" s="79"/>
    </row>
    <row r="61" spans="1:8" ht="0.6" customHeight="1">
      <c r="A61" s="26"/>
      <c r="B61" s="27"/>
      <c r="C61" s="27"/>
      <c r="D61" s="27"/>
      <c r="E61" s="27"/>
      <c r="F61" s="27"/>
      <c r="G61" s="27"/>
      <c r="H61" s="28"/>
    </row>
    <row r="62" spans="1:8" ht="138.75" customHeight="1">
      <c r="A62" s="1">
        <v>1</v>
      </c>
      <c r="B62" s="80" t="s">
        <v>50</v>
      </c>
      <c r="C62" s="81"/>
      <c r="D62" s="1" t="s">
        <v>10</v>
      </c>
      <c r="E62" s="45">
        <v>75</v>
      </c>
      <c r="F62" s="45">
        <v>75</v>
      </c>
      <c r="G62" s="17"/>
      <c r="H62" s="8"/>
    </row>
    <row r="63" spans="1:8" ht="147" customHeight="1">
      <c r="A63" s="1">
        <v>2</v>
      </c>
      <c r="B63" s="80" t="s">
        <v>51</v>
      </c>
      <c r="C63" s="81"/>
      <c r="D63" s="1" t="s">
        <v>10</v>
      </c>
      <c r="E63" s="25">
        <v>4.5</v>
      </c>
      <c r="F63" s="25">
        <v>4.0999999999999996</v>
      </c>
      <c r="G63" s="17"/>
      <c r="H63" s="30"/>
    </row>
    <row r="64" spans="1:8" ht="14.45" customHeight="1">
      <c r="A64" s="61" t="s">
        <v>77</v>
      </c>
      <c r="B64" s="62"/>
      <c r="C64" s="62"/>
      <c r="D64" s="62"/>
      <c r="E64" s="62"/>
      <c r="F64" s="62"/>
      <c r="G64" s="62"/>
      <c r="H64" s="63"/>
    </row>
    <row r="65" spans="1:13" ht="14.45" customHeight="1">
      <c r="A65" s="64"/>
      <c r="B65" s="65"/>
      <c r="C65" s="65"/>
      <c r="D65" s="65"/>
      <c r="E65" s="65"/>
      <c r="F65" s="65"/>
      <c r="G65" s="65"/>
      <c r="H65" s="66"/>
    </row>
    <row r="66" spans="1:13" ht="14.45" customHeight="1">
      <c r="A66" s="64"/>
      <c r="B66" s="65"/>
      <c r="C66" s="65"/>
      <c r="D66" s="65"/>
      <c r="E66" s="65"/>
      <c r="F66" s="65"/>
      <c r="G66" s="65"/>
      <c r="H66" s="66"/>
    </row>
    <row r="67" spans="1:13" ht="14.45" customHeight="1">
      <c r="A67" s="64"/>
      <c r="B67" s="65"/>
      <c r="C67" s="65"/>
      <c r="D67" s="65"/>
      <c r="E67" s="65"/>
      <c r="F67" s="65"/>
      <c r="G67" s="65"/>
      <c r="H67" s="66"/>
    </row>
    <row r="68" spans="1:13" ht="42" customHeight="1">
      <c r="A68" s="64"/>
      <c r="B68" s="65"/>
      <c r="C68" s="65"/>
      <c r="D68" s="65"/>
      <c r="E68" s="65"/>
      <c r="F68" s="65"/>
      <c r="G68" s="65"/>
      <c r="H68" s="66"/>
    </row>
    <row r="69" spans="1:13" ht="7.5" hidden="1" customHeight="1">
      <c r="A69" s="67"/>
      <c r="B69" s="68"/>
      <c r="C69" s="68"/>
      <c r="D69" s="68"/>
      <c r="E69" s="68"/>
      <c r="F69" s="68"/>
      <c r="G69" s="68"/>
      <c r="H69" s="69"/>
    </row>
    <row r="70" spans="1:13" ht="105.75" customHeight="1">
      <c r="A70" s="1">
        <v>1</v>
      </c>
      <c r="B70" s="82" t="s">
        <v>52</v>
      </c>
      <c r="C70" s="83"/>
      <c r="D70" s="25" t="s">
        <v>27</v>
      </c>
      <c r="E70" s="25">
        <v>1710</v>
      </c>
      <c r="F70" s="25">
        <v>719</v>
      </c>
      <c r="G70" s="1"/>
      <c r="H70" s="8"/>
    </row>
    <row r="71" spans="1:13" ht="135.75" customHeight="1">
      <c r="A71" s="1">
        <v>2</v>
      </c>
      <c r="B71" s="84" t="s">
        <v>53</v>
      </c>
      <c r="C71" s="85"/>
      <c r="D71" s="25" t="s">
        <v>10</v>
      </c>
      <c r="E71" s="25">
        <v>27.5</v>
      </c>
      <c r="F71" s="25">
        <v>22</v>
      </c>
      <c r="G71" s="1"/>
      <c r="H71" s="8"/>
    </row>
    <row r="72" spans="1:13" ht="121.5" customHeight="1">
      <c r="A72" s="1">
        <v>3</v>
      </c>
      <c r="B72" s="58" t="s">
        <v>54</v>
      </c>
      <c r="C72" s="58"/>
      <c r="D72" s="25" t="s">
        <v>10</v>
      </c>
      <c r="E72" s="45">
        <v>0</v>
      </c>
      <c r="F72" s="45">
        <v>0</v>
      </c>
      <c r="G72" s="1"/>
      <c r="H72" s="8"/>
    </row>
    <row r="73" spans="1:13" ht="136.5" customHeight="1">
      <c r="A73" s="1">
        <v>4</v>
      </c>
      <c r="B73" s="58" t="s">
        <v>55</v>
      </c>
      <c r="C73" s="58"/>
      <c r="D73" s="25" t="s">
        <v>10</v>
      </c>
      <c r="E73" s="45">
        <v>0</v>
      </c>
      <c r="F73" s="45">
        <v>0</v>
      </c>
      <c r="G73" s="1"/>
      <c r="H73" s="8"/>
    </row>
    <row r="74" spans="1:13" ht="79.5" customHeight="1">
      <c r="A74" s="114" t="s">
        <v>72</v>
      </c>
      <c r="B74" s="68"/>
      <c r="C74" s="68"/>
      <c r="D74" s="68"/>
      <c r="E74" s="68"/>
      <c r="F74" s="68"/>
      <c r="G74" s="68"/>
      <c r="H74" s="69"/>
    </row>
    <row r="75" spans="1:13" ht="73.5" customHeight="1">
      <c r="A75" s="44">
        <v>1</v>
      </c>
      <c r="B75" s="59" t="s">
        <v>56</v>
      </c>
      <c r="C75" s="104"/>
      <c r="D75" s="46" t="s">
        <v>11</v>
      </c>
      <c r="E75" s="46">
        <v>55</v>
      </c>
      <c r="F75" s="46">
        <v>22</v>
      </c>
      <c r="G75" s="29"/>
      <c r="H75" s="31"/>
      <c r="M75" s="51"/>
    </row>
    <row r="76" spans="1:13" ht="71.25" customHeight="1">
      <c r="A76" s="44">
        <v>2</v>
      </c>
      <c r="B76" s="59" t="s">
        <v>57</v>
      </c>
      <c r="C76" s="104"/>
      <c r="D76" s="46" t="s">
        <v>10</v>
      </c>
      <c r="E76" s="47">
        <v>99</v>
      </c>
      <c r="F76" s="47">
        <v>99</v>
      </c>
      <c r="G76" s="29"/>
      <c r="H76" s="29"/>
    </row>
    <row r="77" spans="1:13" ht="59.25" customHeight="1">
      <c r="A77" s="48">
        <v>3</v>
      </c>
      <c r="B77" s="59" t="s">
        <v>58</v>
      </c>
      <c r="C77" s="104"/>
      <c r="D77" s="46" t="s">
        <v>10</v>
      </c>
      <c r="E77" s="49">
        <v>23</v>
      </c>
      <c r="F77" s="49">
        <v>23</v>
      </c>
      <c r="G77" s="12"/>
      <c r="H77" s="30"/>
    </row>
  </sheetData>
  <mergeCells count="48"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  <mergeCell ref="B30:C30"/>
    <mergeCell ref="A74:H74"/>
    <mergeCell ref="A64:H69"/>
    <mergeCell ref="G5:G6"/>
    <mergeCell ref="A21:H25"/>
    <mergeCell ref="B29:C29"/>
    <mergeCell ref="B31:C31"/>
    <mergeCell ref="B28:C28"/>
    <mergeCell ref="B26:C26"/>
    <mergeCell ref="B27:C27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</mergeCells>
  <pageMargins left="0.31496062992125984" right="0.31496062992125984" top="0.39370078740157483" bottom="0.15748031496062992" header="0.11811023622047245" footer="0.11811023622047245"/>
  <pageSetup paperSize="9" orientation="portrait" verticalDpi="0" r:id="rId1"/>
  <rowBreaks count="1" manualBreakCount="1"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9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11" sqref="A11:B13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.85546875" style="2" customWidth="1"/>
    <col min="21" max="21" width="13.5703125" style="2" customWidth="1"/>
    <col min="22" max="22" width="12" style="2" customWidth="1"/>
    <col min="23" max="23" width="13.5703125" style="2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15" t="s">
        <v>30</v>
      </c>
      <c r="B3" s="116"/>
      <c r="C3" s="116"/>
      <c r="D3" s="116"/>
      <c r="E3" s="116"/>
      <c r="F3" s="116"/>
      <c r="G3" s="116"/>
      <c r="H3" s="116"/>
      <c r="I3" s="116"/>
      <c r="J3" s="116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</row>
    <row r="4" spans="1:27" ht="20.25">
      <c r="A4" s="115" t="s">
        <v>74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</row>
    <row r="5" spans="1:27" ht="31.15" customHeight="1">
      <c r="A5" s="122" t="s">
        <v>0</v>
      </c>
      <c r="B5" s="124" t="s">
        <v>1</v>
      </c>
      <c r="C5" s="124" t="s">
        <v>2</v>
      </c>
      <c r="D5" s="124" t="s">
        <v>18</v>
      </c>
      <c r="E5" s="128"/>
      <c r="F5" s="128"/>
      <c r="G5" s="128"/>
      <c r="H5" s="122" t="s">
        <v>19</v>
      </c>
      <c r="I5" s="123"/>
      <c r="J5" s="123"/>
      <c r="K5" s="123"/>
      <c r="L5" s="122" t="s">
        <v>20</v>
      </c>
      <c r="M5" s="123"/>
      <c r="N5" s="123"/>
      <c r="O5" s="123"/>
      <c r="P5" s="124" t="s">
        <v>21</v>
      </c>
      <c r="Q5" s="125"/>
      <c r="R5" s="125"/>
      <c r="S5" s="125"/>
      <c r="T5" s="122" t="s">
        <v>22</v>
      </c>
      <c r="U5" s="123"/>
      <c r="V5" s="123"/>
      <c r="W5" s="123"/>
      <c r="X5" s="122" t="s">
        <v>32</v>
      </c>
      <c r="Y5" s="123"/>
      <c r="Z5" s="123"/>
      <c r="AA5" s="123"/>
    </row>
    <row r="6" spans="1:27" ht="75.75" customHeight="1">
      <c r="A6" s="126"/>
      <c r="B6" s="127"/>
      <c r="C6" s="127"/>
      <c r="D6" s="18" t="s">
        <v>14</v>
      </c>
      <c r="E6" s="21" t="s">
        <v>15</v>
      </c>
      <c r="F6" s="18" t="s">
        <v>16</v>
      </c>
      <c r="G6" s="18" t="s">
        <v>17</v>
      </c>
      <c r="H6" s="18" t="s">
        <v>14</v>
      </c>
      <c r="I6" s="18" t="s">
        <v>15</v>
      </c>
      <c r="J6" s="18" t="s">
        <v>16</v>
      </c>
      <c r="K6" s="18" t="s">
        <v>17</v>
      </c>
      <c r="L6" s="18" t="s">
        <v>14</v>
      </c>
      <c r="M6" s="18" t="s">
        <v>15</v>
      </c>
      <c r="N6" s="18" t="s">
        <v>16</v>
      </c>
      <c r="O6" s="18" t="s">
        <v>17</v>
      </c>
      <c r="P6" s="18" t="s">
        <v>14</v>
      </c>
      <c r="Q6" s="18" t="s">
        <v>15</v>
      </c>
      <c r="R6" s="18" t="s">
        <v>16</v>
      </c>
      <c r="S6" s="18" t="s">
        <v>17</v>
      </c>
      <c r="T6" s="18" t="s">
        <v>14</v>
      </c>
      <c r="U6" s="18" t="s">
        <v>15</v>
      </c>
      <c r="V6" s="18" t="s">
        <v>16</v>
      </c>
      <c r="W6" s="18" t="s">
        <v>17</v>
      </c>
      <c r="X6" s="18" t="s">
        <v>14</v>
      </c>
      <c r="Y6" s="18" t="s">
        <v>15</v>
      </c>
      <c r="Z6" s="18" t="s">
        <v>16</v>
      </c>
      <c r="AA6" s="18" t="s">
        <v>17</v>
      </c>
    </row>
    <row r="7" spans="1:27" ht="28.5" customHeight="1">
      <c r="A7" s="120" t="s">
        <v>59</v>
      </c>
      <c r="B7" s="121"/>
      <c r="C7" s="20" t="s">
        <v>7</v>
      </c>
      <c r="D7" s="52">
        <f>H7+L7+P7+T7+X7</f>
        <v>213221.94</v>
      </c>
      <c r="E7" s="53">
        <f>I7+M7+Q7+U7+Y7</f>
        <v>198421.94</v>
      </c>
      <c r="F7" s="53">
        <f>J7+N7+R7+V7+Z7</f>
        <v>109312.12</v>
      </c>
      <c r="G7" s="53">
        <f>F7/E7*100-100</f>
        <v>-44.909257514567194</v>
      </c>
      <c r="H7" s="53">
        <f>H8</f>
        <v>12754</v>
      </c>
      <c r="I7" s="53">
        <f>H7</f>
        <v>12754</v>
      </c>
      <c r="J7" s="53">
        <f t="shared" ref="J7:Z7" si="0">J8</f>
        <v>2683.7</v>
      </c>
      <c r="K7" s="53">
        <f>J7/I7*100-100</f>
        <v>-78.95797396895091</v>
      </c>
      <c r="L7" s="53">
        <f t="shared" si="0"/>
        <v>122734.09</v>
      </c>
      <c r="M7" s="53">
        <f t="shared" si="0"/>
        <v>122734.09</v>
      </c>
      <c r="N7" s="53">
        <f t="shared" si="0"/>
        <v>70577.64</v>
      </c>
      <c r="O7" s="53">
        <f>N7/M7*100-100</f>
        <v>-42.495487602507175</v>
      </c>
      <c r="P7" s="53">
        <f t="shared" si="0"/>
        <v>62933.85</v>
      </c>
      <c r="Q7" s="53">
        <f>P7</f>
        <v>62933.85</v>
      </c>
      <c r="R7" s="53">
        <f t="shared" si="0"/>
        <v>32050.38</v>
      </c>
      <c r="S7" s="53">
        <f>R7/Q7*100-100</f>
        <v>-49.072907505261476</v>
      </c>
      <c r="T7" s="53">
        <f t="shared" si="0"/>
        <v>0</v>
      </c>
      <c r="U7" s="53">
        <f>T7</f>
        <v>0</v>
      </c>
      <c r="V7" s="53">
        <f t="shared" si="0"/>
        <v>0</v>
      </c>
      <c r="W7" s="53" t="e">
        <f>V7/U7*100-100</f>
        <v>#DIV/0!</v>
      </c>
      <c r="X7" s="53">
        <f t="shared" si="0"/>
        <v>14800</v>
      </c>
      <c r="Y7" s="53">
        <v>0</v>
      </c>
      <c r="Z7" s="53">
        <f t="shared" si="0"/>
        <v>4000.4</v>
      </c>
      <c r="AA7" s="53">
        <f>Z7/X7*100-100</f>
        <v>-72.970270270270277</v>
      </c>
    </row>
    <row r="8" spans="1:27" ht="121.5" customHeight="1">
      <c r="A8" s="120"/>
      <c r="B8" s="121"/>
      <c r="C8" s="19" t="s">
        <v>6</v>
      </c>
      <c r="D8" s="54">
        <f t="shared" ref="D8:D33" si="1">H8+L8+P8+T8+X8</f>
        <v>213221.94</v>
      </c>
      <c r="E8" s="53">
        <f>I8+M8+Q8+U8+Y8</f>
        <v>198421.94</v>
      </c>
      <c r="F8" s="55">
        <f t="shared" ref="F8:F33" si="2">J8+N8+R8+V8+Z8</f>
        <v>109312.12</v>
      </c>
      <c r="G8" s="55">
        <f t="shared" ref="G8:G33" si="3">F8/E8*100-100</f>
        <v>-44.909257514567194</v>
      </c>
      <c r="H8" s="50">
        <v>12754</v>
      </c>
      <c r="I8" s="56">
        <f t="shared" ref="I8:I28" si="4">H8</f>
        <v>12754</v>
      </c>
      <c r="J8" s="50">
        <v>2683.7</v>
      </c>
      <c r="K8" s="55">
        <f t="shared" ref="K8:K33" si="5">J8/I8*100-100</f>
        <v>-78.95797396895091</v>
      </c>
      <c r="L8" s="50">
        <v>122734.09</v>
      </c>
      <c r="M8" s="50">
        <v>122734.09</v>
      </c>
      <c r="N8" s="50">
        <v>70577.64</v>
      </c>
      <c r="O8" s="55">
        <f t="shared" ref="O8:O33" si="6">N8/M8*100-100</f>
        <v>-42.495487602507175</v>
      </c>
      <c r="P8" s="50">
        <v>62933.85</v>
      </c>
      <c r="Q8" s="50">
        <f t="shared" ref="Q8:Q28" si="7">P8</f>
        <v>62933.85</v>
      </c>
      <c r="R8" s="50">
        <v>32050.38</v>
      </c>
      <c r="S8" s="55">
        <f t="shared" ref="S8:S33" si="8">R8/Q8*100-100</f>
        <v>-49.072907505261476</v>
      </c>
      <c r="T8" s="50">
        <v>0</v>
      </c>
      <c r="U8" s="50">
        <v>0</v>
      </c>
      <c r="V8" s="50">
        <v>0</v>
      </c>
      <c r="W8" s="55" t="e">
        <f t="shared" ref="W8:W33" si="9">V8/U8*100-100</f>
        <v>#DIV/0!</v>
      </c>
      <c r="X8" s="50">
        <v>14800</v>
      </c>
      <c r="Y8" s="50">
        <v>0</v>
      </c>
      <c r="Z8" s="50">
        <v>4000.4</v>
      </c>
      <c r="AA8" s="55">
        <f t="shared" ref="AA8:AA33" si="10">Z8/X8*100-100</f>
        <v>-72.970270270270277</v>
      </c>
    </row>
    <row r="9" spans="1:27" ht="42" customHeight="1">
      <c r="A9" s="120" t="s">
        <v>60</v>
      </c>
      <c r="B9" s="121"/>
      <c r="C9" s="20" t="s">
        <v>7</v>
      </c>
      <c r="D9" s="52">
        <f>D10</f>
        <v>73103.67</v>
      </c>
      <c r="E9" s="53">
        <f>D9-X9</f>
        <v>70992.67</v>
      </c>
      <c r="F9" s="53">
        <f>J9+N9+R9+V9+Z9</f>
        <v>24181.98</v>
      </c>
      <c r="G9" s="53">
        <f t="shared" si="3"/>
        <v>-65.937356631325457</v>
      </c>
      <c r="H9" s="53">
        <f>H10</f>
        <v>24452</v>
      </c>
      <c r="I9" s="53">
        <f t="shared" ref="I9:J9" si="11">I10</f>
        <v>24452</v>
      </c>
      <c r="J9" s="53">
        <f t="shared" si="11"/>
        <v>797.5</v>
      </c>
      <c r="K9" s="53">
        <f t="shared" si="5"/>
        <v>-96.738508097497132</v>
      </c>
      <c r="L9" s="53">
        <f>L10</f>
        <v>382.92</v>
      </c>
      <c r="M9" s="53">
        <f t="shared" ref="M9:N9" si="12">M10</f>
        <v>382.92</v>
      </c>
      <c r="N9" s="53">
        <f t="shared" si="12"/>
        <v>104.02</v>
      </c>
      <c r="O9" s="53">
        <f t="shared" si="6"/>
        <v>-72.835056930951637</v>
      </c>
      <c r="P9" s="53">
        <f>P10</f>
        <v>46157.75</v>
      </c>
      <c r="Q9" s="53">
        <f t="shared" ref="Q9:R9" si="13">Q10</f>
        <v>46157.75</v>
      </c>
      <c r="R9" s="53">
        <f t="shared" si="13"/>
        <v>22343.26</v>
      </c>
      <c r="S9" s="53">
        <f t="shared" si="8"/>
        <v>-51.593697699736232</v>
      </c>
      <c r="T9" s="53">
        <f>T10</f>
        <v>0</v>
      </c>
      <c r="U9" s="53">
        <f t="shared" ref="U9:V9" si="14">U10</f>
        <v>0</v>
      </c>
      <c r="V9" s="53">
        <f t="shared" si="14"/>
        <v>0</v>
      </c>
      <c r="W9" s="53" t="e">
        <f t="shared" si="9"/>
        <v>#DIV/0!</v>
      </c>
      <c r="X9" s="53">
        <f>X10</f>
        <v>2111</v>
      </c>
      <c r="Y9" s="53">
        <f t="shared" ref="Y9:Z9" si="15">Y10</f>
        <v>0</v>
      </c>
      <c r="Z9" s="53">
        <f t="shared" si="15"/>
        <v>937.2</v>
      </c>
      <c r="AA9" s="53">
        <f t="shared" si="10"/>
        <v>-55.60397915679772</v>
      </c>
    </row>
    <row r="10" spans="1:27" ht="66.75" customHeight="1">
      <c r="A10" s="120"/>
      <c r="B10" s="121"/>
      <c r="C10" s="19" t="s">
        <v>3</v>
      </c>
      <c r="D10" s="54">
        <f t="shared" si="1"/>
        <v>73103.67</v>
      </c>
      <c r="E10" s="55">
        <f>D10-X10</f>
        <v>70992.67</v>
      </c>
      <c r="F10" s="53">
        <f>J10+N10+R10+V10+Z10</f>
        <v>24181.98</v>
      </c>
      <c r="G10" s="55">
        <f t="shared" si="3"/>
        <v>-65.937356631325457</v>
      </c>
      <c r="H10" s="50">
        <v>24452</v>
      </c>
      <c r="I10" s="50">
        <v>24452</v>
      </c>
      <c r="J10" s="50">
        <v>797.5</v>
      </c>
      <c r="K10" s="55">
        <f t="shared" si="5"/>
        <v>-96.738508097497132</v>
      </c>
      <c r="L10" s="50">
        <v>382.92</v>
      </c>
      <c r="M10" s="50">
        <v>382.92</v>
      </c>
      <c r="N10" s="50">
        <v>104.02</v>
      </c>
      <c r="O10" s="55">
        <f t="shared" si="6"/>
        <v>-72.835056930951637</v>
      </c>
      <c r="P10" s="50">
        <v>46157.75</v>
      </c>
      <c r="Q10" s="50">
        <v>46157.75</v>
      </c>
      <c r="R10" s="50">
        <v>22343.26</v>
      </c>
      <c r="S10" s="55">
        <f t="shared" si="8"/>
        <v>-51.593697699736232</v>
      </c>
      <c r="T10" s="50">
        <v>0</v>
      </c>
      <c r="U10" s="50">
        <f>T10</f>
        <v>0</v>
      </c>
      <c r="V10" s="50">
        <v>0</v>
      </c>
      <c r="W10" s="55" t="e">
        <f t="shared" si="9"/>
        <v>#DIV/0!</v>
      </c>
      <c r="X10" s="50">
        <v>2111</v>
      </c>
      <c r="Y10" s="50">
        <v>0</v>
      </c>
      <c r="Z10" s="50">
        <v>937.2</v>
      </c>
      <c r="AA10" s="55">
        <f t="shared" si="10"/>
        <v>-55.60397915679772</v>
      </c>
    </row>
    <row r="11" spans="1:27" ht="66.75" customHeight="1">
      <c r="A11" s="120" t="s">
        <v>61</v>
      </c>
      <c r="B11" s="121"/>
      <c r="C11" s="20" t="s">
        <v>7</v>
      </c>
      <c r="D11" s="52">
        <f>D12+D13</f>
        <v>3046.1</v>
      </c>
      <c r="E11" s="52">
        <f t="shared" ref="E11:F11" si="16">E12+E13</f>
        <v>3046.1</v>
      </c>
      <c r="F11" s="52">
        <f t="shared" si="16"/>
        <v>1431.5</v>
      </c>
      <c r="G11" s="53">
        <f t="shared" si="3"/>
        <v>-53.005482420143792</v>
      </c>
      <c r="H11" s="53">
        <f>H13</f>
        <v>0</v>
      </c>
      <c r="I11" s="53">
        <f>I13</f>
        <v>0</v>
      </c>
      <c r="J11" s="53">
        <f t="shared" ref="J11:Z11" si="17">J13</f>
        <v>0</v>
      </c>
      <c r="K11" s="53" t="e">
        <f t="shared" si="5"/>
        <v>#DIV/0!</v>
      </c>
      <c r="L11" s="53">
        <f>L12+L13</f>
        <v>0</v>
      </c>
      <c r="M11" s="53">
        <f t="shared" ref="M11:M28" si="18">L11</f>
        <v>0</v>
      </c>
      <c r="N11" s="53">
        <f t="shared" si="17"/>
        <v>0</v>
      </c>
      <c r="O11" s="53" t="e">
        <f t="shared" si="6"/>
        <v>#DIV/0!</v>
      </c>
      <c r="P11" s="53">
        <f>P12+P13</f>
        <v>3046.1</v>
      </c>
      <c r="Q11" s="53">
        <f t="shared" ref="Q11:R11" si="19">Q12+Q13</f>
        <v>3046.1</v>
      </c>
      <c r="R11" s="53">
        <f t="shared" si="19"/>
        <v>1431.5</v>
      </c>
      <c r="S11" s="53">
        <f t="shared" si="8"/>
        <v>-53.005482420143792</v>
      </c>
      <c r="T11" s="53">
        <f t="shared" si="17"/>
        <v>0</v>
      </c>
      <c r="U11" s="53">
        <f t="shared" ref="U11:U28" si="20">T11</f>
        <v>0</v>
      </c>
      <c r="V11" s="53">
        <f t="shared" si="17"/>
        <v>0</v>
      </c>
      <c r="W11" s="53" t="e">
        <f t="shared" si="9"/>
        <v>#DIV/0!</v>
      </c>
      <c r="X11" s="53">
        <f t="shared" si="17"/>
        <v>0</v>
      </c>
      <c r="Y11" s="53">
        <v>0</v>
      </c>
      <c r="Z11" s="53">
        <f t="shared" si="17"/>
        <v>0</v>
      </c>
      <c r="AA11" s="53" t="e">
        <f t="shared" si="10"/>
        <v>#DIV/0!</v>
      </c>
    </row>
    <row r="12" spans="1:27" ht="53.25" customHeight="1">
      <c r="A12" s="120"/>
      <c r="B12" s="121"/>
      <c r="C12" s="19" t="s">
        <v>3</v>
      </c>
      <c r="D12" s="54">
        <f>H12+L12+P12+T12+X12</f>
        <v>0</v>
      </c>
      <c r="E12" s="55">
        <f>D12-X12</f>
        <v>0</v>
      </c>
      <c r="F12" s="55">
        <f>J12+N12+R12+V12+Z12</f>
        <v>0</v>
      </c>
      <c r="G12" s="55" t="e">
        <f t="shared" si="3"/>
        <v>#DIV/0!</v>
      </c>
      <c r="H12" s="50">
        <v>0</v>
      </c>
      <c r="I12" s="50">
        <v>0</v>
      </c>
      <c r="J12" s="50">
        <v>0</v>
      </c>
      <c r="K12" s="55" t="e">
        <f t="shared" si="5"/>
        <v>#DIV/0!</v>
      </c>
      <c r="L12" s="50">
        <v>0</v>
      </c>
      <c r="M12" s="50">
        <v>0</v>
      </c>
      <c r="N12" s="50">
        <v>0</v>
      </c>
      <c r="O12" s="55" t="e">
        <f t="shared" si="6"/>
        <v>#DIV/0!</v>
      </c>
      <c r="P12" s="50">
        <v>0</v>
      </c>
      <c r="Q12" s="50">
        <v>0</v>
      </c>
      <c r="R12" s="50">
        <v>0</v>
      </c>
      <c r="S12" s="55">
        <v>0</v>
      </c>
      <c r="T12" s="50">
        <v>0</v>
      </c>
      <c r="U12" s="50">
        <v>0</v>
      </c>
      <c r="V12" s="50">
        <v>0</v>
      </c>
      <c r="W12" s="55" t="e">
        <f t="shared" si="9"/>
        <v>#DIV/0!</v>
      </c>
      <c r="X12" s="50">
        <v>0</v>
      </c>
      <c r="Y12" s="50">
        <v>0</v>
      </c>
      <c r="Z12" s="50">
        <v>0</v>
      </c>
      <c r="AA12" s="55" t="e">
        <f t="shared" si="10"/>
        <v>#DIV/0!</v>
      </c>
    </row>
    <row r="13" spans="1:27" ht="48" customHeight="1">
      <c r="A13" s="120"/>
      <c r="B13" s="121"/>
      <c r="C13" s="19" t="s">
        <v>5</v>
      </c>
      <c r="D13" s="54">
        <f>H13+L13+P13+T13+X13</f>
        <v>3046.1</v>
      </c>
      <c r="E13" s="55">
        <f>D13-X13</f>
        <v>3046.1</v>
      </c>
      <c r="F13" s="55">
        <f>J13+N13+R13+V13+Z13</f>
        <v>1431.5</v>
      </c>
      <c r="G13" s="55">
        <f t="shared" si="3"/>
        <v>-53.005482420143792</v>
      </c>
      <c r="H13" s="50">
        <v>0</v>
      </c>
      <c r="I13" s="50">
        <v>0</v>
      </c>
      <c r="J13" s="50">
        <v>0</v>
      </c>
      <c r="K13" s="55" t="e">
        <f t="shared" si="5"/>
        <v>#DIV/0!</v>
      </c>
      <c r="L13" s="50">
        <v>0</v>
      </c>
      <c r="M13" s="50">
        <v>0</v>
      </c>
      <c r="N13" s="50">
        <v>0</v>
      </c>
      <c r="O13" s="55" t="e">
        <f t="shared" si="6"/>
        <v>#DIV/0!</v>
      </c>
      <c r="P13" s="50">
        <v>3046.1</v>
      </c>
      <c r="Q13" s="50">
        <v>3046.1</v>
      </c>
      <c r="R13" s="50">
        <v>1431.5</v>
      </c>
      <c r="S13" s="55">
        <f t="shared" si="8"/>
        <v>-53.005482420143792</v>
      </c>
      <c r="T13" s="50">
        <v>0</v>
      </c>
      <c r="U13" s="50">
        <f t="shared" si="20"/>
        <v>0</v>
      </c>
      <c r="V13" s="50">
        <v>0</v>
      </c>
      <c r="W13" s="55" t="e">
        <f t="shared" si="9"/>
        <v>#DIV/0!</v>
      </c>
      <c r="X13" s="50">
        <v>0</v>
      </c>
      <c r="Y13" s="50">
        <v>0</v>
      </c>
      <c r="Z13" s="50">
        <v>0</v>
      </c>
      <c r="AA13" s="55" t="e">
        <f t="shared" si="10"/>
        <v>#DIV/0!</v>
      </c>
    </row>
    <row r="14" spans="1:27" ht="37.5" customHeight="1">
      <c r="A14" s="120" t="s">
        <v>62</v>
      </c>
      <c r="B14" s="121"/>
      <c r="C14" s="20" t="s">
        <v>7</v>
      </c>
      <c r="D14" s="52">
        <f>D15+D16</f>
        <v>2153.4</v>
      </c>
      <c r="E14" s="55">
        <f>D14-X14</f>
        <v>2153.4</v>
      </c>
      <c r="F14" s="53">
        <f>F15+F16</f>
        <v>783.69999999999993</v>
      </c>
      <c r="G14" s="53">
        <f t="shared" si="3"/>
        <v>-63.606389895049695</v>
      </c>
      <c r="H14" s="53">
        <f>H15+H16</f>
        <v>0</v>
      </c>
      <c r="I14" s="53">
        <f t="shared" si="4"/>
        <v>0</v>
      </c>
      <c r="J14" s="53">
        <f t="shared" ref="J14:Z14" si="21">J15+J16</f>
        <v>0</v>
      </c>
      <c r="K14" s="53" t="e">
        <f t="shared" si="5"/>
        <v>#DIV/0!</v>
      </c>
      <c r="L14" s="53">
        <f>L15+L16</f>
        <v>113</v>
      </c>
      <c r="M14" s="53">
        <f>M15+M16</f>
        <v>113</v>
      </c>
      <c r="N14" s="53">
        <f>N15+N16</f>
        <v>9.4</v>
      </c>
      <c r="O14" s="53">
        <f t="shared" si="6"/>
        <v>-91.681415929203538</v>
      </c>
      <c r="P14" s="53">
        <f>P15+P16</f>
        <v>2040.4</v>
      </c>
      <c r="Q14" s="53">
        <f t="shared" si="7"/>
        <v>2040.4</v>
      </c>
      <c r="R14" s="53">
        <f>R15+R16</f>
        <v>774.3</v>
      </c>
      <c r="S14" s="53">
        <f t="shared" si="8"/>
        <v>-62.051558517937657</v>
      </c>
      <c r="T14" s="53">
        <f t="shared" si="21"/>
        <v>0</v>
      </c>
      <c r="U14" s="53">
        <f t="shared" si="20"/>
        <v>0</v>
      </c>
      <c r="V14" s="53">
        <f t="shared" si="21"/>
        <v>0</v>
      </c>
      <c r="W14" s="53" t="e">
        <f t="shared" si="9"/>
        <v>#DIV/0!</v>
      </c>
      <c r="X14" s="53">
        <f t="shared" si="21"/>
        <v>0</v>
      </c>
      <c r="Y14" s="53">
        <v>0</v>
      </c>
      <c r="Z14" s="53">
        <f t="shared" si="21"/>
        <v>0</v>
      </c>
      <c r="AA14" s="53" t="e">
        <f t="shared" si="10"/>
        <v>#DIV/0!</v>
      </c>
    </row>
    <row r="15" spans="1:27" ht="60.75" customHeight="1">
      <c r="A15" s="120"/>
      <c r="B15" s="121"/>
      <c r="C15" s="19" t="s">
        <v>3</v>
      </c>
      <c r="D15" s="54">
        <f t="shared" si="1"/>
        <v>2123.4</v>
      </c>
      <c r="E15" s="55">
        <f t="shared" ref="E15:E23" si="22">D15-X15</f>
        <v>2123.4</v>
      </c>
      <c r="F15" s="55">
        <f t="shared" si="2"/>
        <v>783.69999999999993</v>
      </c>
      <c r="G15" s="55">
        <f t="shared" si="3"/>
        <v>-63.092210605632481</v>
      </c>
      <c r="H15" s="50">
        <v>0</v>
      </c>
      <c r="I15" s="50">
        <f t="shared" si="4"/>
        <v>0</v>
      </c>
      <c r="J15" s="50">
        <v>0</v>
      </c>
      <c r="K15" s="55" t="e">
        <f t="shared" si="5"/>
        <v>#DIV/0!</v>
      </c>
      <c r="L15" s="50">
        <v>113</v>
      </c>
      <c r="M15" s="50">
        <v>113</v>
      </c>
      <c r="N15" s="50">
        <v>9.4</v>
      </c>
      <c r="O15" s="55">
        <f t="shared" si="6"/>
        <v>-91.681415929203538</v>
      </c>
      <c r="P15" s="50">
        <v>2010.4</v>
      </c>
      <c r="Q15" s="50">
        <f t="shared" si="7"/>
        <v>2010.4</v>
      </c>
      <c r="R15" s="50">
        <v>774.3</v>
      </c>
      <c r="S15" s="55">
        <f t="shared" si="8"/>
        <v>-61.485276561878237</v>
      </c>
      <c r="T15" s="50">
        <v>0</v>
      </c>
      <c r="U15" s="50">
        <f t="shared" si="20"/>
        <v>0</v>
      </c>
      <c r="V15" s="50">
        <v>0</v>
      </c>
      <c r="W15" s="55" t="e">
        <f t="shared" si="9"/>
        <v>#DIV/0!</v>
      </c>
      <c r="X15" s="50">
        <v>0</v>
      </c>
      <c r="Y15" s="50">
        <v>0</v>
      </c>
      <c r="Z15" s="50">
        <v>0</v>
      </c>
      <c r="AA15" s="55" t="e">
        <f t="shared" si="10"/>
        <v>#DIV/0!</v>
      </c>
    </row>
    <row r="16" spans="1:27" ht="125.25" customHeight="1">
      <c r="A16" s="120"/>
      <c r="B16" s="121"/>
      <c r="C16" s="19" t="s">
        <v>6</v>
      </c>
      <c r="D16" s="54">
        <f t="shared" si="1"/>
        <v>30</v>
      </c>
      <c r="E16" s="55">
        <f t="shared" si="22"/>
        <v>30</v>
      </c>
      <c r="F16" s="55">
        <f t="shared" si="2"/>
        <v>0</v>
      </c>
      <c r="G16" s="55">
        <f t="shared" si="3"/>
        <v>-100</v>
      </c>
      <c r="H16" s="50">
        <v>0</v>
      </c>
      <c r="I16" s="50">
        <f t="shared" si="4"/>
        <v>0</v>
      </c>
      <c r="J16" s="50">
        <v>0</v>
      </c>
      <c r="K16" s="55" t="e">
        <f t="shared" si="5"/>
        <v>#DIV/0!</v>
      </c>
      <c r="L16" s="50">
        <v>0</v>
      </c>
      <c r="M16" s="50">
        <f t="shared" si="18"/>
        <v>0</v>
      </c>
      <c r="N16" s="50">
        <v>0</v>
      </c>
      <c r="O16" s="55" t="e">
        <f t="shared" si="6"/>
        <v>#DIV/0!</v>
      </c>
      <c r="P16" s="50">
        <v>30</v>
      </c>
      <c r="Q16" s="50">
        <f t="shared" si="7"/>
        <v>30</v>
      </c>
      <c r="R16" s="50">
        <v>0</v>
      </c>
      <c r="S16" s="55">
        <f t="shared" si="8"/>
        <v>-100</v>
      </c>
      <c r="T16" s="50">
        <v>0</v>
      </c>
      <c r="U16" s="50">
        <f t="shared" si="20"/>
        <v>0</v>
      </c>
      <c r="V16" s="50">
        <v>0</v>
      </c>
      <c r="W16" s="55" t="e">
        <f t="shared" si="9"/>
        <v>#DIV/0!</v>
      </c>
      <c r="X16" s="50">
        <v>0</v>
      </c>
      <c r="Y16" s="50">
        <v>0</v>
      </c>
      <c r="Z16" s="50">
        <v>0</v>
      </c>
      <c r="AA16" s="55" t="e">
        <f t="shared" si="10"/>
        <v>#DIV/0!</v>
      </c>
    </row>
    <row r="17" spans="1:27" ht="58.15" customHeight="1">
      <c r="A17" s="120" t="s">
        <v>63</v>
      </c>
      <c r="B17" s="121"/>
      <c r="C17" s="20" t="s">
        <v>7</v>
      </c>
      <c r="D17" s="52">
        <f>D18+D19</f>
        <v>22182.7</v>
      </c>
      <c r="E17" s="55">
        <f t="shared" si="22"/>
        <v>22182.7</v>
      </c>
      <c r="F17" s="53">
        <f>F18+F19</f>
        <v>7694</v>
      </c>
      <c r="G17" s="53">
        <f t="shared" si="3"/>
        <v>-65.315313284676805</v>
      </c>
      <c r="H17" s="53">
        <f>H18+H19</f>
        <v>15470.8</v>
      </c>
      <c r="I17" s="53">
        <f t="shared" ref="I17:J17" si="23">I18+I19</f>
        <v>15470.8</v>
      </c>
      <c r="J17" s="53">
        <f t="shared" si="23"/>
        <v>5203.3999999999996</v>
      </c>
      <c r="K17" s="53">
        <f t="shared" si="5"/>
        <v>-66.366315898337518</v>
      </c>
      <c r="L17" s="53">
        <f>L18+L19</f>
        <v>577</v>
      </c>
      <c r="M17" s="53">
        <f t="shared" ref="M17:N17" si="24">M18+M19</f>
        <v>577</v>
      </c>
      <c r="N17" s="53">
        <f t="shared" si="24"/>
        <v>0</v>
      </c>
      <c r="O17" s="53">
        <f t="shared" si="6"/>
        <v>-100</v>
      </c>
      <c r="P17" s="53">
        <f>P18+P19</f>
        <v>6134.9</v>
      </c>
      <c r="Q17" s="53">
        <f t="shared" ref="Q17:R17" si="25">Q18+Q19</f>
        <v>6134.9</v>
      </c>
      <c r="R17" s="53">
        <f t="shared" si="25"/>
        <v>2490.6</v>
      </c>
      <c r="S17" s="53">
        <f t="shared" si="8"/>
        <v>-59.402761251202136</v>
      </c>
      <c r="T17" s="53">
        <f>T18+T19</f>
        <v>0</v>
      </c>
      <c r="U17" s="53">
        <f t="shared" ref="U17:V17" si="26">U18+U19</f>
        <v>0</v>
      </c>
      <c r="V17" s="53">
        <f t="shared" si="26"/>
        <v>0</v>
      </c>
      <c r="W17" s="53" t="e">
        <f t="shared" si="9"/>
        <v>#DIV/0!</v>
      </c>
      <c r="X17" s="53">
        <f>X18+X19</f>
        <v>0</v>
      </c>
      <c r="Y17" s="53">
        <f t="shared" ref="Y17:Z17" si="27">Y18+Y19</f>
        <v>0</v>
      </c>
      <c r="Z17" s="53">
        <f t="shared" si="27"/>
        <v>0</v>
      </c>
      <c r="AA17" s="53" t="e">
        <f t="shared" si="10"/>
        <v>#DIV/0!</v>
      </c>
    </row>
    <row r="18" spans="1:27" ht="58.15" customHeight="1">
      <c r="A18" s="120"/>
      <c r="B18" s="121"/>
      <c r="C18" s="19" t="s">
        <v>3</v>
      </c>
      <c r="D18" s="54">
        <f t="shared" ref="D18:D19" si="28">H18+L18+P18+T18+X18</f>
        <v>14087.8</v>
      </c>
      <c r="E18" s="55">
        <f t="shared" si="22"/>
        <v>14087.8</v>
      </c>
      <c r="F18" s="55">
        <f t="shared" si="2"/>
        <v>7694</v>
      </c>
      <c r="G18" s="55">
        <f>F19/E18*100-100</f>
        <v>-100</v>
      </c>
      <c r="H18" s="50">
        <v>7930.2</v>
      </c>
      <c r="I18" s="50">
        <v>7930.2</v>
      </c>
      <c r="J18" s="50">
        <v>5203.3999999999996</v>
      </c>
      <c r="K18" s="55">
        <f>J18/I18*100-100</f>
        <v>-34.385009205316379</v>
      </c>
      <c r="L18" s="50">
        <v>22.7</v>
      </c>
      <c r="M18" s="50">
        <v>22.7</v>
      </c>
      <c r="N18" s="50">
        <v>0</v>
      </c>
      <c r="O18" s="55">
        <f>N18/M18*100-100</f>
        <v>-100</v>
      </c>
      <c r="P18" s="50">
        <v>6134.9</v>
      </c>
      <c r="Q18" s="50">
        <v>6134.9</v>
      </c>
      <c r="R18" s="50">
        <v>2490.6</v>
      </c>
      <c r="S18" s="55">
        <f>R18/Q18*100-100</f>
        <v>-59.402761251202136</v>
      </c>
      <c r="T18" s="50">
        <v>0</v>
      </c>
      <c r="U18" s="50">
        <v>0</v>
      </c>
      <c r="V18" s="50">
        <v>0</v>
      </c>
      <c r="W18" s="55" t="e">
        <f>V18/U18*100-100</f>
        <v>#DIV/0!</v>
      </c>
      <c r="X18" s="50">
        <v>0</v>
      </c>
      <c r="Y18" s="50">
        <v>0</v>
      </c>
      <c r="Z18" s="50">
        <v>0</v>
      </c>
      <c r="AA18" s="55" t="e">
        <f>Z18/X18*100-100</f>
        <v>#DIV/0!</v>
      </c>
    </row>
    <row r="19" spans="1:27" ht="80.25" customHeight="1">
      <c r="A19" s="120"/>
      <c r="B19" s="121"/>
      <c r="C19" s="19" t="s">
        <v>4</v>
      </c>
      <c r="D19" s="54">
        <f t="shared" si="28"/>
        <v>8094.9000000000005</v>
      </c>
      <c r="E19" s="55">
        <f t="shared" si="22"/>
        <v>8094.9000000000005</v>
      </c>
      <c r="F19" s="55">
        <f t="shared" si="2"/>
        <v>0</v>
      </c>
      <c r="G19" s="55">
        <f>F19/E19*100-100</f>
        <v>-100</v>
      </c>
      <c r="H19" s="50">
        <v>7540.6</v>
      </c>
      <c r="I19" s="50">
        <v>7540.6</v>
      </c>
      <c r="J19" s="50">
        <v>0</v>
      </c>
      <c r="K19" s="55">
        <f>J19/I19*100-100</f>
        <v>-100</v>
      </c>
      <c r="L19" s="50">
        <v>554.29999999999995</v>
      </c>
      <c r="M19" s="50">
        <v>554.29999999999995</v>
      </c>
      <c r="N19" s="50">
        <v>0</v>
      </c>
      <c r="O19" s="55">
        <f>N19/M19*100-100</f>
        <v>-100</v>
      </c>
      <c r="P19" s="50">
        <v>0</v>
      </c>
      <c r="Q19" s="50">
        <v>0</v>
      </c>
      <c r="R19" s="50">
        <v>0</v>
      </c>
      <c r="S19" s="55" t="e">
        <f>R19/Q19*100-100</f>
        <v>#DIV/0!</v>
      </c>
      <c r="T19" s="50">
        <v>0</v>
      </c>
      <c r="U19" s="50">
        <f>T19</f>
        <v>0</v>
      </c>
      <c r="V19" s="50">
        <v>0</v>
      </c>
      <c r="W19" s="55" t="e">
        <f>V19/U19*100-100</f>
        <v>#DIV/0!</v>
      </c>
      <c r="X19" s="50">
        <v>0</v>
      </c>
      <c r="Y19" s="50">
        <v>0</v>
      </c>
      <c r="Z19" s="50">
        <v>0</v>
      </c>
      <c r="AA19" s="55" t="e">
        <f>Z19/X19*100-100</f>
        <v>#DIV/0!</v>
      </c>
    </row>
    <row r="20" spans="1:27" ht="39" customHeight="1">
      <c r="A20" s="120" t="s">
        <v>64</v>
      </c>
      <c r="B20" s="121"/>
      <c r="C20" s="20" t="s">
        <v>7</v>
      </c>
      <c r="D20" s="52">
        <f>D21+D22+D23</f>
        <v>58939.1</v>
      </c>
      <c r="E20" s="55">
        <f t="shared" si="22"/>
        <v>58939.1</v>
      </c>
      <c r="F20" s="52">
        <f>F21+F22+F23</f>
        <v>5655.4000000000005</v>
      </c>
      <c r="G20" s="53">
        <f t="shared" si="3"/>
        <v>-90.404671941037435</v>
      </c>
      <c r="H20" s="53">
        <f>H21+H23</f>
        <v>0</v>
      </c>
      <c r="I20" s="53">
        <f t="shared" si="4"/>
        <v>0</v>
      </c>
      <c r="J20" s="53">
        <f>J21+J23</f>
        <v>0</v>
      </c>
      <c r="K20" s="53" t="e">
        <f t="shared" si="5"/>
        <v>#DIV/0!</v>
      </c>
      <c r="L20" s="53">
        <f>L21+L23</f>
        <v>25424</v>
      </c>
      <c r="M20" s="53">
        <f t="shared" si="18"/>
        <v>25424</v>
      </c>
      <c r="N20" s="53">
        <f>N21+N23</f>
        <v>135.4</v>
      </c>
      <c r="O20" s="53">
        <f t="shared" si="6"/>
        <v>-99.467432347388296</v>
      </c>
      <c r="P20" s="53">
        <f>P21+P22+P23</f>
        <v>14491.6</v>
      </c>
      <c r="Q20" s="53">
        <f t="shared" ref="Q20:R20" si="29">Q21+Q22+Q23</f>
        <v>14491.6</v>
      </c>
      <c r="R20" s="53">
        <f t="shared" si="29"/>
        <v>3330.1</v>
      </c>
      <c r="S20" s="53">
        <f t="shared" si="8"/>
        <v>-77.020480830274096</v>
      </c>
      <c r="T20" s="53">
        <f>T21+T23</f>
        <v>19023.5</v>
      </c>
      <c r="U20" s="53">
        <f t="shared" si="20"/>
        <v>19023.5</v>
      </c>
      <c r="V20" s="53">
        <f>V21+V23</f>
        <v>2189.9</v>
      </c>
      <c r="W20" s="53">
        <f t="shared" si="9"/>
        <v>-88.488448497910483</v>
      </c>
      <c r="X20" s="53">
        <f>X21+X23</f>
        <v>0</v>
      </c>
      <c r="Y20" s="53">
        <v>0</v>
      </c>
      <c r="Z20" s="53">
        <f>Z21+Z23</f>
        <v>0</v>
      </c>
      <c r="AA20" s="53" t="e">
        <f t="shared" si="10"/>
        <v>#DIV/0!</v>
      </c>
    </row>
    <row r="21" spans="1:27" ht="54" customHeight="1">
      <c r="A21" s="120"/>
      <c r="B21" s="121"/>
      <c r="C21" s="19" t="s">
        <v>3</v>
      </c>
      <c r="D21" s="54">
        <f t="shared" si="1"/>
        <v>57379.199999999997</v>
      </c>
      <c r="E21" s="55">
        <f t="shared" si="22"/>
        <v>57379.199999999997</v>
      </c>
      <c r="F21" s="55">
        <f t="shared" si="2"/>
        <v>5517.3</v>
      </c>
      <c r="G21" s="55">
        <f t="shared" si="3"/>
        <v>-90.384494729797552</v>
      </c>
      <c r="H21" s="50">
        <v>0</v>
      </c>
      <c r="I21" s="50">
        <f t="shared" si="4"/>
        <v>0</v>
      </c>
      <c r="J21" s="50">
        <v>0</v>
      </c>
      <c r="K21" s="55" t="e">
        <f t="shared" si="5"/>
        <v>#DIV/0!</v>
      </c>
      <c r="L21" s="50">
        <v>23881</v>
      </c>
      <c r="M21" s="50">
        <v>23881</v>
      </c>
      <c r="N21" s="50">
        <v>0</v>
      </c>
      <c r="O21" s="55">
        <f t="shared" si="6"/>
        <v>-100</v>
      </c>
      <c r="P21" s="50">
        <v>14474.7</v>
      </c>
      <c r="Q21" s="50">
        <v>14474.7</v>
      </c>
      <c r="R21" s="50">
        <v>3327.4</v>
      </c>
      <c r="S21" s="55">
        <f t="shared" si="8"/>
        <v>-77.012304227376049</v>
      </c>
      <c r="T21" s="50">
        <v>19023.5</v>
      </c>
      <c r="U21" s="50">
        <v>19023.5</v>
      </c>
      <c r="V21" s="50">
        <v>2189.9</v>
      </c>
      <c r="W21" s="53">
        <f t="shared" si="9"/>
        <v>-88.488448497910483</v>
      </c>
      <c r="X21" s="50">
        <v>0</v>
      </c>
      <c r="Y21" s="50">
        <v>0</v>
      </c>
      <c r="Z21" s="50">
        <v>0</v>
      </c>
      <c r="AA21" s="55" t="e">
        <f t="shared" si="10"/>
        <v>#DIV/0!</v>
      </c>
    </row>
    <row r="22" spans="1:27" ht="79.5" customHeight="1">
      <c r="A22" s="120"/>
      <c r="B22" s="121"/>
      <c r="C22" s="19" t="s">
        <v>4</v>
      </c>
      <c r="D22" s="54">
        <f t="shared" si="1"/>
        <v>0</v>
      </c>
      <c r="E22" s="55">
        <f t="shared" si="22"/>
        <v>0</v>
      </c>
      <c r="F22" s="55">
        <f t="shared" si="2"/>
        <v>0</v>
      </c>
      <c r="G22" s="55" t="e">
        <f t="shared" si="3"/>
        <v>#DIV/0!</v>
      </c>
      <c r="H22" s="50">
        <v>0</v>
      </c>
      <c r="I22" s="50">
        <v>0</v>
      </c>
      <c r="J22" s="50">
        <v>0</v>
      </c>
      <c r="K22" s="55">
        <v>0</v>
      </c>
      <c r="L22" s="50">
        <v>0</v>
      </c>
      <c r="M22" s="50">
        <v>0</v>
      </c>
      <c r="N22" s="50">
        <v>0</v>
      </c>
      <c r="O22" s="55">
        <v>0</v>
      </c>
      <c r="P22" s="50">
        <v>0</v>
      </c>
      <c r="Q22" s="50">
        <v>0</v>
      </c>
      <c r="R22" s="50">
        <v>0</v>
      </c>
      <c r="S22" s="55" t="e">
        <f t="shared" si="8"/>
        <v>#DIV/0!</v>
      </c>
      <c r="T22" s="50">
        <v>0</v>
      </c>
      <c r="U22" s="50">
        <v>0</v>
      </c>
      <c r="V22" s="50">
        <v>0</v>
      </c>
      <c r="W22" s="53" t="e">
        <f t="shared" si="9"/>
        <v>#DIV/0!</v>
      </c>
      <c r="X22" s="50">
        <v>0</v>
      </c>
      <c r="Y22" s="50">
        <v>0</v>
      </c>
      <c r="Z22" s="50">
        <v>0</v>
      </c>
      <c r="AA22" s="55" t="e">
        <f t="shared" si="10"/>
        <v>#DIV/0!</v>
      </c>
    </row>
    <row r="23" spans="1:27" ht="120">
      <c r="A23" s="120"/>
      <c r="B23" s="121"/>
      <c r="C23" s="19" t="s">
        <v>6</v>
      </c>
      <c r="D23" s="54">
        <f t="shared" si="1"/>
        <v>1559.9</v>
      </c>
      <c r="E23" s="55">
        <f t="shared" si="22"/>
        <v>1559.9</v>
      </c>
      <c r="F23" s="55">
        <f t="shared" si="2"/>
        <v>138.1</v>
      </c>
      <c r="G23" s="55">
        <f t="shared" si="3"/>
        <v>-91.146868388999295</v>
      </c>
      <c r="H23" s="50">
        <v>0</v>
      </c>
      <c r="I23" s="50">
        <f t="shared" si="4"/>
        <v>0</v>
      </c>
      <c r="J23" s="50">
        <v>0</v>
      </c>
      <c r="K23" s="55" t="e">
        <f t="shared" si="5"/>
        <v>#DIV/0!</v>
      </c>
      <c r="L23" s="50">
        <v>1543</v>
      </c>
      <c r="M23" s="50">
        <f t="shared" si="18"/>
        <v>1543</v>
      </c>
      <c r="N23" s="50">
        <v>135.4</v>
      </c>
      <c r="O23" s="55">
        <f t="shared" si="6"/>
        <v>-91.224886584575501</v>
      </c>
      <c r="P23" s="50">
        <v>16.899999999999999</v>
      </c>
      <c r="Q23" s="50">
        <v>16.899999999999999</v>
      </c>
      <c r="R23" s="50">
        <v>2.7</v>
      </c>
      <c r="S23" s="55">
        <f t="shared" si="8"/>
        <v>-84.023668639053255</v>
      </c>
      <c r="T23" s="50">
        <v>0</v>
      </c>
      <c r="U23" s="50">
        <v>0</v>
      </c>
      <c r="V23" s="50">
        <v>0</v>
      </c>
      <c r="W23" s="53" t="e">
        <f t="shared" si="9"/>
        <v>#DIV/0!</v>
      </c>
      <c r="X23" s="50">
        <v>0</v>
      </c>
      <c r="Y23" s="50">
        <v>0</v>
      </c>
      <c r="Z23" s="50">
        <v>0</v>
      </c>
      <c r="AA23" s="55" t="e">
        <f t="shared" si="10"/>
        <v>#DIV/0!</v>
      </c>
    </row>
    <row r="24" spans="1:27" ht="38.25" customHeight="1">
      <c r="A24" s="120" t="s">
        <v>65</v>
      </c>
      <c r="B24" s="121"/>
      <c r="C24" s="20" t="s">
        <v>7</v>
      </c>
      <c r="D24" s="52">
        <f>D25+D26</f>
        <v>37208.800000000003</v>
      </c>
      <c r="E24" s="53">
        <f t="shared" ref="E24:E31" si="30">D24-X24</f>
        <v>37208.800000000003</v>
      </c>
      <c r="F24" s="53">
        <f>F25+F26</f>
        <v>18476.099999999999</v>
      </c>
      <c r="G24" s="53">
        <f t="shared" si="3"/>
        <v>-50.344810904947224</v>
      </c>
      <c r="H24" s="53">
        <f>H25+H26</f>
        <v>397.8</v>
      </c>
      <c r="I24" s="53">
        <f t="shared" si="4"/>
        <v>397.8</v>
      </c>
      <c r="J24" s="53">
        <f>J25+J26</f>
        <v>164.3</v>
      </c>
      <c r="K24" s="55">
        <f t="shared" si="5"/>
        <v>-58.697838109602813</v>
      </c>
      <c r="L24" s="53">
        <f>L25+L26</f>
        <v>3277.8</v>
      </c>
      <c r="M24" s="53">
        <f t="shared" si="18"/>
        <v>3277.8</v>
      </c>
      <c r="N24" s="53">
        <f>N25+N26</f>
        <v>2127.5</v>
      </c>
      <c r="O24" s="53">
        <f t="shared" si="6"/>
        <v>-35.093660381963517</v>
      </c>
      <c r="P24" s="53">
        <f>P25+P26</f>
        <v>33384.199999999997</v>
      </c>
      <c r="Q24" s="53">
        <f t="shared" si="7"/>
        <v>33384.199999999997</v>
      </c>
      <c r="R24" s="53">
        <f>R25+R26</f>
        <v>16160.2</v>
      </c>
      <c r="S24" s="53">
        <f t="shared" si="8"/>
        <v>-51.593268672006509</v>
      </c>
      <c r="T24" s="53">
        <f>T25+T26</f>
        <v>149</v>
      </c>
      <c r="U24" s="53">
        <f t="shared" si="20"/>
        <v>149</v>
      </c>
      <c r="V24" s="53">
        <f>V25+V26</f>
        <v>24.1</v>
      </c>
      <c r="W24" s="53">
        <f t="shared" si="9"/>
        <v>-83.825503355704697</v>
      </c>
      <c r="X24" s="53">
        <f>X25+X26</f>
        <v>0</v>
      </c>
      <c r="Y24" s="53">
        <v>0</v>
      </c>
      <c r="Z24" s="53">
        <f>Z25+Z26</f>
        <v>0</v>
      </c>
      <c r="AA24" s="53" t="e">
        <f t="shared" si="10"/>
        <v>#DIV/0!</v>
      </c>
    </row>
    <row r="25" spans="1:27" ht="56.25" customHeight="1">
      <c r="A25" s="120"/>
      <c r="B25" s="121"/>
      <c r="C25" s="19" t="s">
        <v>3</v>
      </c>
      <c r="D25" s="54">
        <f t="shared" si="1"/>
        <v>28182.7</v>
      </c>
      <c r="E25" s="55">
        <f t="shared" si="30"/>
        <v>28182.7</v>
      </c>
      <c r="F25" s="55">
        <f t="shared" si="2"/>
        <v>14392.7</v>
      </c>
      <c r="G25" s="55">
        <f t="shared" si="3"/>
        <v>-48.930727006283995</v>
      </c>
      <c r="H25" s="50">
        <v>3.2</v>
      </c>
      <c r="I25" s="50">
        <v>3.2</v>
      </c>
      <c r="J25" s="50">
        <v>0</v>
      </c>
      <c r="K25" s="55">
        <f t="shared" si="5"/>
        <v>-100</v>
      </c>
      <c r="L25" s="50">
        <v>620.79999999999995</v>
      </c>
      <c r="M25" s="50">
        <f t="shared" si="18"/>
        <v>620.79999999999995</v>
      </c>
      <c r="N25" s="50">
        <v>293.5</v>
      </c>
      <c r="O25" s="55">
        <f t="shared" si="6"/>
        <v>-52.722293814432987</v>
      </c>
      <c r="P25" s="50">
        <v>27409.7</v>
      </c>
      <c r="Q25" s="50">
        <f t="shared" si="7"/>
        <v>27409.7</v>
      </c>
      <c r="R25" s="50">
        <v>14075.1</v>
      </c>
      <c r="S25" s="55">
        <f t="shared" si="8"/>
        <v>-48.649200830362972</v>
      </c>
      <c r="T25" s="50">
        <v>149</v>
      </c>
      <c r="U25" s="50">
        <v>149</v>
      </c>
      <c r="V25" s="50">
        <v>24.1</v>
      </c>
      <c r="W25" s="55">
        <f t="shared" si="9"/>
        <v>-83.825503355704697</v>
      </c>
      <c r="X25" s="50">
        <v>0</v>
      </c>
      <c r="Y25" s="50">
        <v>0</v>
      </c>
      <c r="Z25" s="50">
        <v>0</v>
      </c>
      <c r="AA25" s="55" t="e">
        <f t="shared" si="10"/>
        <v>#DIV/0!</v>
      </c>
    </row>
    <row r="26" spans="1:27" ht="133.5" customHeight="1">
      <c r="A26" s="120"/>
      <c r="B26" s="121"/>
      <c r="C26" s="19" t="s">
        <v>4</v>
      </c>
      <c r="D26" s="54">
        <f t="shared" si="1"/>
        <v>9026.1</v>
      </c>
      <c r="E26" s="55">
        <f t="shared" si="30"/>
        <v>9026.1</v>
      </c>
      <c r="F26" s="55">
        <f t="shared" si="2"/>
        <v>4083.3999999999996</v>
      </c>
      <c r="G26" s="55">
        <f t="shared" si="3"/>
        <v>-54.760084643422971</v>
      </c>
      <c r="H26" s="50">
        <v>394.6</v>
      </c>
      <c r="I26" s="50">
        <f t="shared" si="4"/>
        <v>394.6</v>
      </c>
      <c r="J26" s="50">
        <v>164.3</v>
      </c>
      <c r="K26" s="55">
        <f t="shared" si="5"/>
        <v>-58.362899138367972</v>
      </c>
      <c r="L26" s="50">
        <v>2657</v>
      </c>
      <c r="M26" s="50">
        <f t="shared" si="18"/>
        <v>2657</v>
      </c>
      <c r="N26" s="50">
        <v>1834</v>
      </c>
      <c r="O26" s="55">
        <f t="shared" si="6"/>
        <v>-30.974783590515614</v>
      </c>
      <c r="P26" s="50">
        <v>5974.5</v>
      </c>
      <c r="Q26" s="50">
        <f t="shared" si="7"/>
        <v>5974.5</v>
      </c>
      <c r="R26" s="50">
        <v>2085.1</v>
      </c>
      <c r="S26" s="55">
        <f t="shared" si="8"/>
        <v>-65.100008368901172</v>
      </c>
      <c r="T26" s="50">
        <v>0</v>
      </c>
      <c r="U26" s="50">
        <f t="shared" si="20"/>
        <v>0</v>
      </c>
      <c r="V26" s="50">
        <v>0</v>
      </c>
      <c r="W26" s="55" t="e">
        <f t="shared" si="9"/>
        <v>#DIV/0!</v>
      </c>
      <c r="X26" s="50">
        <v>0</v>
      </c>
      <c r="Y26" s="50">
        <v>0</v>
      </c>
      <c r="Z26" s="50">
        <v>0</v>
      </c>
      <c r="AA26" s="55" t="e">
        <f t="shared" si="10"/>
        <v>#DIV/0!</v>
      </c>
    </row>
    <row r="27" spans="1:27" ht="29.45" customHeight="1">
      <c r="A27" s="120" t="s">
        <v>36</v>
      </c>
      <c r="B27" s="121"/>
      <c r="C27" s="20" t="s">
        <v>7</v>
      </c>
      <c r="D27" s="52">
        <f>D28</f>
        <v>7451.5</v>
      </c>
      <c r="E27" s="53">
        <f t="shared" si="30"/>
        <v>7451.5</v>
      </c>
      <c r="F27" s="53">
        <f>F28</f>
        <v>2577.9899999999998</v>
      </c>
      <c r="G27" s="53">
        <f t="shared" si="3"/>
        <v>-65.403073206736906</v>
      </c>
      <c r="H27" s="53">
        <f>H28</f>
        <v>0</v>
      </c>
      <c r="I27" s="53">
        <f>H27</f>
        <v>0</v>
      </c>
      <c r="J27" s="53">
        <f t="shared" ref="J27:Z27" si="31">J28</f>
        <v>0</v>
      </c>
      <c r="K27" s="53" t="e">
        <f t="shared" si="5"/>
        <v>#DIV/0!</v>
      </c>
      <c r="L27" s="53">
        <f t="shared" si="31"/>
        <v>291</v>
      </c>
      <c r="M27" s="53">
        <f t="shared" si="18"/>
        <v>291</v>
      </c>
      <c r="N27" s="53">
        <f t="shared" si="31"/>
        <v>0</v>
      </c>
      <c r="O27" s="53">
        <f t="shared" si="6"/>
        <v>-100</v>
      </c>
      <c r="P27" s="53">
        <f t="shared" si="31"/>
        <v>7160.5</v>
      </c>
      <c r="Q27" s="53">
        <f t="shared" si="7"/>
        <v>7160.5</v>
      </c>
      <c r="R27" s="53">
        <f t="shared" si="31"/>
        <v>2577.9899999999998</v>
      </c>
      <c r="S27" s="53">
        <f t="shared" si="8"/>
        <v>-63.997067243907551</v>
      </c>
      <c r="T27" s="53">
        <f t="shared" si="31"/>
        <v>0</v>
      </c>
      <c r="U27" s="53">
        <f t="shared" si="20"/>
        <v>0</v>
      </c>
      <c r="V27" s="53">
        <f t="shared" si="31"/>
        <v>0</v>
      </c>
      <c r="W27" s="53" t="e">
        <f t="shared" si="9"/>
        <v>#DIV/0!</v>
      </c>
      <c r="X27" s="53">
        <f t="shared" si="31"/>
        <v>0</v>
      </c>
      <c r="Y27" s="53">
        <v>0</v>
      </c>
      <c r="Z27" s="53">
        <f t="shared" si="31"/>
        <v>0</v>
      </c>
      <c r="AA27" s="53" t="e">
        <f t="shared" si="10"/>
        <v>#DIV/0!</v>
      </c>
    </row>
    <row r="28" spans="1:27" ht="127.5" customHeight="1">
      <c r="A28" s="120"/>
      <c r="B28" s="121"/>
      <c r="C28" s="19" t="s">
        <v>6</v>
      </c>
      <c r="D28" s="54">
        <f t="shared" si="1"/>
        <v>7451.5</v>
      </c>
      <c r="E28" s="55">
        <f t="shared" si="30"/>
        <v>7451.5</v>
      </c>
      <c r="F28" s="55">
        <f t="shared" si="2"/>
        <v>2577.9899999999998</v>
      </c>
      <c r="G28" s="55">
        <f t="shared" si="3"/>
        <v>-65.403073206736906</v>
      </c>
      <c r="H28" s="50">
        <v>0</v>
      </c>
      <c r="I28" s="50">
        <f t="shared" si="4"/>
        <v>0</v>
      </c>
      <c r="J28" s="50">
        <v>0</v>
      </c>
      <c r="K28" s="55" t="e">
        <f t="shared" si="5"/>
        <v>#DIV/0!</v>
      </c>
      <c r="L28" s="50">
        <v>291</v>
      </c>
      <c r="M28" s="50">
        <f t="shared" si="18"/>
        <v>291</v>
      </c>
      <c r="N28" s="50">
        <v>0</v>
      </c>
      <c r="O28" s="55">
        <f t="shared" si="6"/>
        <v>-100</v>
      </c>
      <c r="P28" s="50">
        <v>7160.5</v>
      </c>
      <c r="Q28" s="50">
        <f t="shared" si="7"/>
        <v>7160.5</v>
      </c>
      <c r="R28" s="50">
        <v>2577.9899999999998</v>
      </c>
      <c r="S28" s="55">
        <f t="shared" si="8"/>
        <v>-63.997067243907551</v>
      </c>
      <c r="T28" s="50">
        <v>0</v>
      </c>
      <c r="U28" s="50">
        <f t="shared" si="20"/>
        <v>0</v>
      </c>
      <c r="V28" s="50">
        <v>0</v>
      </c>
      <c r="W28" s="55" t="e">
        <f t="shared" si="9"/>
        <v>#DIV/0!</v>
      </c>
      <c r="X28" s="50">
        <v>0</v>
      </c>
      <c r="Y28" s="50">
        <v>0</v>
      </c>
      <c r="Z28" s="50">
        <v>0</v>
      </c>
      <c r="AA28" s="55" t="e">
        <f t="shared" si="10"/>
        <v>#DIV/0!</v>
      </c>
    </row>
    <row r="29" spans="1:27" ht="31.9" customHeight="1">
      <c r="A29" s="120" t="s">
        <v>31</v>
      </c>
      <c r="B29" s="121"/>
      <c r="C29" s="20" t="s">
        <v>7</v>
      </c>
      <c r="D29" s="54">
        <f t="shared" si="1"/>
        <v>417307.20999999996</v>
      </c>
      <c r="E29" s="55">
        <f>D29-X29</f>
        <v>400396.20999999996</v>
      </c>
      <c r="F29" s="52">
        <f t="shared" ref="F29" si="32">J29+N29+R29+V29+Z29</f>
        <v>170112.78999999998</v>
      </c>
      <c r="G29" s="53">
        <f t="shared" si="3"/>
        <v>-57.513886058012389</v>
      </c>
      <c r="H29" s="53">
        <f>H30+H31+H32+H33</f>
        <v>53074.600000000006</v>
      </c>
      <c r="I29" s="53">
        <f t="shared" ref="I29:J29" si="33">I30+I31+I32+I33</f>
        <v>53074.600000000006</v>
      </c>
      <c r="J29" s="53">
        <f t="shared" si="33"/>
        <v>8848.9</v>
      </c>
      <c r="K29" s="53">
        <f t="shared" si="5"/>
        <v>-83.327429693299621</v>
      </c>
      <c r="L29" s="53">
        <f>L30+L31+L32+L33</f>
        <v>152799.81</v>
      </c>
      <c r="M29" s="53">
        <f>M30+M31+M32+M33</f>
        <v>152799.81</v>
      </c>
      <c r="N29" s="53">
        <f>N30+N31+N32+N33</f>
        <v>72953.959999999992</v>
      </c>
      <c r="O29" s="53">
        <f t="shared" si="6"/>
        <v>-52.255202411573684</v>
      </c>
      <c r="P29" s="53">
        <f>P30+P31+P32+P33</f>
        <v>175349.3</v>
      </c>
      <c r="Q29" s="53">
        <f>Q30+Q31+Q32+Q33</f>
        <v>175349.3</v>
      </c>
      <c r="R29" s="53">
        <f>R30+R31+R32+R33</f>
        <v>81158.329999999987</v>
      </c>
      <c r="S29" s="53">
        <f t="shared" si="8"/>
        <v>-53.716193905535981</v>
      </c>
      <c r="T29" s="53">
        <f>T30+T33</f>
        <v>19172.5</v>
      </c>
      <c r="U29" s="53">
        <f>U30+U31+U32+U33</f>
        <v>19172.5</v>
      </c>
      <c r="V29" s="53">
        <f>V30+V31+V32+V33</f>
        <v>2214</v>
      </c>
      <c r="W29" s="53">
        <f t="shared" si="9"/>
        <v>-88.452210196896601</v>
      </c>
      <c r="X29" s="53">
        <f>X30+X31+X32+X33</f>
        <v>16911</v>
      </c>
      <c r="Y29" s="53">
        <f>Y30+Y31+Y32+Y33</f>
        <v>0</v>
      </c>
      <c r="Z29" s="53">
        <f>Z30+Z31+Z32+Z33</f>
        <v>4937.6000000000004</v>
      </c>
      <c r="AA29" s="53">
        <f t="shared" si="10"/>
        <v>-70.802436284075455</v>
      </c>
    </row>
    <row r="30" spans="1:27" ht="42.75">
      <c r="A30" s="120"/>
      <c r="B30" s="121"/>
      <c r="C30" s="20" t="s">
        <v>3</v>
      </c>
      <c r="D30" s="54">
        <f t="shared" si="1"/>
        <v>174876.77</v>
      </c>
      <c r="E30" s="55">
        <f t="shared" si="30"/>
        <v>172765.77</v>
      </c>
      <c r="F30" s="53">
        <f>J30+N30+R30+V30+Z30</f>
        <v>52569.679999999993</v>
      </c>
      <c r="G30" s="53">
        <f t="shared" si="3"/>
        <v>-69.571703931861038</v>
      </c>
      <c r="H30" s="53">
        <f>H10+H12+H15+H18+H21+H25</f>
        <v>32385.4</v>
      </c>
      <c r="I30" s="53">
        <f>I10+I12+I15+I18+I21+I25</f>
        <v>32385.4</v>
      </c>
      <c r="J30" s="53">
        <f>J10+J12+J15+J18+J21+J25</f>
        <v>6000.9</v>
      </c>
      <c r="K30" s="53">
        <f t="shared" si="5"/>
        <v>-81.470353924916793</v>
      </c>
      <c r="L30" s="53">
        <f>L10+L12+L15+L18+L21+L25</f>
        <v>25020.42</v>
      </c>
      <c r="M30" s="53">
        <f>M10+M12+M15+M18+M21+M25</f>
        <v>25020.42</v>
      </c>
      <c r="N30" s="53">
        <f>N10+N12+N15+N18+N21+N25</f>
        <v>406.92</v>
      </c>
      <c r="O30" s="53">
        <f t="shared" si="6"/>
        <v>-98.373648403983623</v>
      </c>
      <c r="P30" s="53">
        <f>P10+P12+P15+P18+P21+P25</f>
        <v>96187.45</v>
      </c>
      <c r="Q30" s="53">
        <f>Q10+Q12+Q15+Q18+Q21+Q25</f>
        <v>96187.45</v>
      </c>
      <c r="R30" s="53">
        <f>R10+R12+R15+R18+R21+R25</f>
        <v>43010.659999999996</v>
      </c>
      <c r="S30" s="53">
        <f t="shared" si="8"/>
        <v>-55.284540758695655</v>
      </c>
      <c r="T30" s="53">
        <f>T10+T12+T15+T18+T21+T25</f>
        <v>19172.5</v>
      </c>
      <c r="U30" s="53">
        <f>U10+U12+U15+U18+U21+U25</f>
        <v>19172.5</v>
      </c>
      <c r="V30" s="53">
        <f>V10+V12+V15+V18+V21+V25</f>
        <v>2214</v>
      </c>
      <c r="W30" s="53">
        <f t="shared" si="9"/>
        <v>-88.452210196896601</v>
      </c>
      <c r="X30" s="53">
        <f>X10+X12+X15+X18+X21+X25</f>
        <v>2111</v>
      </c>
      <c r="Y30" s="53">
        <f t="shared" ref="Y30:Z30" si="34">Y10+Y12+Y15+Y18+Y21+Y25</f>
        <v>0</v>
      </c>
      <c r="Z30" s="53">
        <f t="shared" si="34"/>
        <v>937.2</v>
      </c>
      <c r="AA30" s="53">
        <f t="shared" si="10"/>
        <v>-55.60397915679772</v>
      </c>
    </row>
    <row r="31" spans="1:27" ht="73.5" customHeight="1">
      <c r="A31" s="120"/>
      <c r="B31" s="121"/>
      <c r="C31" s="20" t="s">
        <v>4</v>
      </c>
      <c r="D31" s="54">
        <f t="shared" si="1"/>
        <v>17121</v>
      </c>
      <c r="E31" s="55">
        <f t="shared" si="30"/>
        <v>17121</v>
      </c>
      <c r="F31" s="53">
        <f t="shared" si="2"/>
        <v>4083.3999999999996</v>
      </c>
      <c r="G31" s="53">
        <f t="shared" si="3"/>
        <v>-76.14975760761638</v>
      </c>
      <c r="H31" s="53">
        <f>H19+H22+H26</f>
        <v>7935.2000000000007</v>
      </c>
      <c r="I31" s="53">
        <f>I19+I22+I26</f>
        <v>7935.2000000000007</v>
      </c>
      <c r="J31" s="53">
        <f>J19+J22+J26</f>
        <v>164.3</v>
      </c>
      <c r="K31" s="53">
        <f t="shared" si="5"/>
        <v>-97.929478778102634</v>
      </c>
      <c r="L31" s="53">
        <f>L19+L22+L26</f>
        <v>3211.3</v>
      </c>
      <c r="M31" s="53">
        <f>M19+M22+M26</f>
        <v>3211.3</v>
      </c>
      <c r="N31" s="53">
        <f>N19+N22+N26</f>
        <v>1834</v>
      </c>
      <c r="O31" s="53">
        <f t="shared" si="6"/>
        <v>-42.889172609223678</v>
      </c>
      <c r="P31" s="53">
        <f>P19+P22+P26</f>
        <v>5974.5</v>
      </c>
      <c r="Q31" s="53">
        <f>Q19+Q22+Q26</f>
        <v>5974.5</v>
      </c>
      <c r="R31" s="53">
        <f>R19+R22+R26</f>
        <v>2085.1</v>
      </c>
      <c r="S31" s="53">
        <f t="shared" si="8"/>
        <v>-65.100008368901172</v>
      </c>
      <c r="T31" s="53">
        <f>T19+T22+T26</f>
        <v>0</v>
      </c>
      <c r="U31" s="53">
        <f>U19+U22+U26</f>
        <v>0</v>
      </c>
      <c r="V31" s="53">
        <f>V19+V22+V26</f>
        <v>0</v>
      </c>
      <c r="W31" s="53" t="e">
        <f t="shared" si="9"/>
        <v>#DIV/0!</v>
      </c>
      <c r="X31" s="53">
        <f>X19+X22+X26</f>
        <v>0</v>
      </c>
      <c r="Y31" s="53">
        <f t="shared" ref="Y31:Z31" si="35">Y19+Y22+Y26</f>
        <v>0</v>
      </c>
      <c r="Z31" s="53">
        <f t="shared" si="35"/>
        <v>0</v>
      </c>
      <c r="AA31" s="53" t="e">
        <f t="shared" si="10"/>
        <v>#DIV/0!</v>
      </c>
    </row>
    <row r="32" spans="1:27" ht="19.899999999999999" customHeight="1">
      <c r="A32" s="120"/>
      <c r="B32" s="121"/>
      <c r="C32" s="20" t="s">
        <v>5</v>
      </c>
      <c r="D32" s="52">
        <f t="shared" si="1"/>
        <v>3046.1</v>
      </c>
      <c r="E32" s="52">
        <f t="shared" ref="E32:E33" si="36">I32+M32+Q32+U32</f>
        <v>3046.1</v>
      </c>
      <c r="F32" s="53">
        <f t="shared" si="2"/>
        <v>1431.5</v>
      </c>
      <c r="G32" s="53">
        <f t="shared" si="3"/>
        <v>-53.005482420143792</v>
      </c>
      <c r="H32" s="53">
        <f>H13</f>
        <v>0</v>
      </c>
      <c r="I32" s="53">
        <f>I13</f>
        <v>0</v>
      </c>
      <c r="J32" s="53">
        <f>J13</f>
        <v>0</v>
      </c>
      <c r="K32" s="53" t="e">
        <f t="shared" si="5"/>
        <v>#DIV/0!</v>
      </c>
      <c r="L32" s="53">
        <f>L13</f>
        <v>0</v>
      </c>
      <c r="M32" s="53">
        <f>M13</f>
        <v>0</v>
      </c>
      <c r="N32" s="53">
        <f>N13</f>
        <v>0</v>
      </c>
      <c r="O32" s="53" t="e">
        <f t="shared" si="6"/>
        <v>#DIV/0!</v>
      </c>
      <c r="P32" s="53">
        <f>P13</f>
        <v>3046.1</v>
      </c>
      <c r="Q32" s="53">
        <f>Q13</f>
        <v>3046.1</v>
      </c>
      <c r="R32" s="53">
        <f>R13</f>
        <v>1431.5</v>
      </c>
      <c r="S32" s="53">
        <f t="shared" si="8"/>
        <v>-53.005482420143792</v>
      </c>
      <c r="T32" s="53">
        <f>T13</f>
        <v>0</v>
      </c>
      <c r="U32" s="53">
        <f>U13</f>
        <v>0</v>
      </c>
      <c r="V32" s="53">
        <f>V13</f>
        <v>0</v>
      </c>
      <c r="W32" s="53" t="e">
        <f t="shared" si="9"/>
        <v>#DIV/0!</v>
      </c>
      <c r="X32" s="53">
        <f>X13</f>
        <v>0</v>
      </c>
      <c r="Y32" s="53">
        <f t="shared" ref="Y32:Z32" si="37">Y13</f>
        <v>0</v>
      </c>
      <c r="Z32" s="53">
        <f t="shared" si="37"/>
        <v>0</v>
      </c>
      <c r="AA32" s="53" t="e">
        <f t="shared" si="10"/>
        <v>#DIV/0!</v>
      </c>
    </row>
    <row r="33" spans="1:27" ht="114">
      <c r="A33" s="120"/>
      <c r="B33" s="121"/>
      <c r="C33" s="20" t="s">
        <v>6</v>
      </c>
      <c r="D33" s="52">
        <f t="shared" si="1"/>
        <v>222263.34</v>
      </c>
      <c r="E33" s="52">
        <f t="shared" si="36"/>
        <v>207463.34</v>
      </c>
      <c r="F33" s="53">
        <f t="shared" si="2"/>
        <v>112028.20999999999</v>
      </c>
      <c r="G33" s="53">
        <f t="shared" si="3"/>
        <v>-46.000960940858285</v>
      </c>
      <c r="H33" s="53">
        <f>H8+H16+H23+H28</f>
        <v>12754</v>
      </c>
      <c r="I33" s="53">
        <f>I8+I16+I23+I28</f>
        <v>12754</v>
      </c>
      <c r="J33" s="53">
        <f>J8+J16+J23+J28</f>
        <v>2683.7</v>
      </c>
      <c r="K33" s="53">
        <f t="shared" si="5"/>
        <v>-78.95797396895091</v>
      </c>
      <c r="L33" s="53">
        <f>L8+L16+L23+L28</f>
        <v>124568.09</v>
      </c>
      <c r="M33" s="53">
        <f>M8+M16+M23+M28</f>
        <v>124568.09</v>
      </c>
      <c r="N33" s="53">
        <f>N8+N16+N23+N28</f>
        <v>70713.039999999994</v>
      </c>
      <c r="O33" s="53">
        <f t="shared" si="6"/>
        <v>-43.233423583840782</v>
      </c>
      <c r="P33" s="53">
        <f>P8+P16+P23+P28</f>
        <v>70141.25</v>
      </c>
      <c r="Q33" s="53">
        <f>Q8+Q16+Q23+Q28</f>
        <v>70141.25</v>
      </c>
      <c r="R33" s="53">
        <f>R8+R16+R23+R28</f>
        <v>34631.07</v>
      </c>
      <c r="S33" s="53">
        <f t="shared" si="8"/>
        <v>-50.62667118136617</v>
      </c>
      <c r="T33" s="53">
        <f>T8+T16+T23+T28</f>
        <v>0</v>
      </c>
      <c r="U33" s="53">
        <f>U8+U16+U23+U28</f>
        <v>0</v>
      </c>
      <c r="V33" s="53">
        <f>V8+V16+V23+V28</f>
        <v>0</v>
      </c>
      <c r="W33" s="53" t="e">
        <f t="shared" si="9"/>
        <v>#DIV/0!</v>
      </c>
      <c r="X33" s="53">
        <f>X8+X16+X23+X28</f>
        <v>14800</v>
      </c>
      <c r="Y33" s="53">
        <f t="shared" ref="Y33:Z33" si="38">Y8+Y16+Y23+Y28</f>
        <v>0</v>
      </c>
      <c r="Z33" s="53">
        <f t="shared" si="38"/>
        <v>4000.4</v>
      </c>
      <c r="AA33" s="53">
        <f t="shared" si="10"/>
        <v>-72.970270270270277</v>
      </c>
    </row>
    <row r="34" spans="1:27">
      <c r="F34" s="6"/>
      <c r="I34" s="6"/>
      <c r="J34" s="6"/>
      <c r="M34" s="6"/>
      <c r="N34" s="6"/>
      <c r="P34" s="6"/>
      <c r="Q34" s="6"/>
      <c r="R34" s="6"/>
    </row>
    <row r="35" spans="1:27">
      <c r="D35" s="5"/>
      <c r="E35" s="1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7" spans="1:27">
      <c r="F37" s="6"/>
    </row>
    <row r="39" spans="1:27">
      <c r="F39" s="6"/>
    </row>
  </sheetData>
  <mergeCells count="20">
    <mergeCell ref="X5:AA5"/>
    <mergeCell ref="A17:B19"/>
    <mergeCell ref="A20:B23"/>
    <mergeCell ref="A24:B26"/>
    <mergeCell ref="A27:B28"/>
    <mergeCell ref="A29:B33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3:W3"/>
    <mergeCell ref="A4:W4"/>
    <mergeCell ref="A7:B8"/>
    <mergeCell ref="A11:B13"/>
    <mergeCell ref="A14:B16"/>
  </mergeCells>
  <pageMargins left="0.11811023622047245" right="0.19685039370078741" top="0.15748031496062992" bottom="0.15748031496062992" header="0.11811023622047245" footer="0.11811023622047245"/>
  <pageSetup paperSize="9" scale="4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2020-07-28T06:40:32Z</cp:lastPrinted>
  <dcterms:created xsi:type="dcterms:W3CDTF">2015-11-06T10:33:15Z</dcterms:created>
  <dcterms:modified xsi:type="dcterms:W3CDTF">2020-07-28T06:42:01Z</dcterms:modified>
</cp:coreProperties>
</file>